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20" windowWidth="18195" windowHeight="10920" activeTab="1"/>
  </bookViews>
  <sheets>
    <sheet name="Титульный" sheetId="6" r:id="rId1"/>
    <sheet name="План 2021-22" sheetId="1" r:id="rId2"/>
  </sheets>
  <definedNames>
    <definedName name="_xlnm.Print_Area" localSheetId="0">Титульный!#REF!</definedName>
  </definedNames>
  <calcPr calcId="152511"/>
</workbook>
</file>

<file path=xl/calcChain.xml><?xml version="1.0" encoding="utf-8"?>
<calcChain xmlns="http://schemas.openxmlformats.org/spreadsheetml/2006/main">
  <c r="Q143" i="1" l="1"/>
  <c r="N143" i="1"/>
  <c r="J129" i="1"/>
  <c r="K129" i="1"/>
  <c r="L129" i="1"/>
  <c r="G129" i="1"/>
  <c r="G128" i="1"/>
  <c r="L117" i="1"/>
  <c r="J117" i="1"/>
  <c r="G117" i="1"/>
  <c r="I121" i="1"/>
  <c r="H121" i="1"/>
  <c r="H120" i="1"/>
  <c r="M121" i="1" l="1"/>
  <c r="G58" i="1" l="1"/>
  <c r="I125" i="1" l="1"/>
  <c r="H125" i="1"/>
  <c r="I122" i="1"/>
  <c r="H122" i="1"/>
  <c r="I117" i="1"/>
  <c r="H117" i="1"/>
  <c r="H114" i="1"/>
  <c r="I111" i="1"/>
  <c r="H111" i="1"/>
  <c r="M111" i="1" s="1"/>
  <c r="I108" i="1"/>
  <c r="H108" i="1"/>
  <c r="H105" i="1"/>
  <c r="H102" i="1"/>
  <c r="I99" i="1"/>
  <c r="H99" i="1"/>
  <c r="H129" i="1" s="1"/>
  <c r="H96" i="1"/>
  <c r="J67" i="1"/>
  <c r="K67" i="1"/>
  <c r="L67" i="1"/>
  <c r="G67" i="1"/>
  <c r="G66" i="1"/>
  <c r="I65" i="1"/>
  <c r="H65" i="1"/>
  <c r="I57" i="1"/>
  <c r="H57" i="1"/>
  <c r="M57" i="1" s="1"/>
  <c r="I56" i="1"/>
  <c r="H56" i="1"/>
  <c r="I55" i="1"/>
  <c r="H55" i="1"/>
  <c r="I54" i="1"/>
  <c r="H54" i="1"/>
  <c r="I53" i="1"/>
  <c r="H53" i="1"/>
  <c r="I52" i="1"/>
  <c r="H52" i="1"/>
  <c r="M52" i="1" s="1"/>
  <c r="H51" i="1"/>
  <c r="H50" i="1"/>
  <c r="H49" i="1"/>
  <c r="I48" i="1"/>
  <c r="H48" i="1"/>
  <c r="I47" i="1"/>
  <c r="H47" i="1"/>
  <c r="L46" i="1"/>
  <c r="J46" i="1"/>
  <c r="G46" i="1"/>
  <c r="H46" i="1" s="1"/>
  <c r="I45" i="1"/>
  <c r="H45" i="1"/>
  <c r="I44" i="1"/>
  <c r="H44" i="1"/>
  <c r="M44" i="1" s="1"/>
  <c r="H43" i="1"/>
  <c r="I42" i="1"/>
  <c r="H42" i="1"/>
  <c r="I41" i="1"/>
  <c r="H41" i="1"/>
  <c r="L40" i="1"/>
  <c r="K40" i="1"/>
  <c r="K59" i="1" s="1"/>
  <c r="J40" i="1"/>
  <c r="G40" i="1"/>
  <c r="H40" i="1" s="1"/>
  <c r="H39" i="1"/>
  <c r="H38" i="1"/>
  <c r="H37" i="1"/>
  <c r="H36" i="1"/>
  <c r="H35" i="1"/>
  <c r="I34" i="1"/>
  <c r="H34" i="1"/>
  <c r="I33" i="1"/>
  <c r="H33" i="1"/>
  <c r="I32" i="1"/>
  <c r="H32" i="1"/>
  <c r="I31" i="1"/>
  <c r="H31" i="1"/>
  <c r="H30" i="1"/>
  <c r="L29" i="1"/>
  <c r="I29" i="1" s="1"/>
  <c r="G29" i="1"/>
  <c r="H29" i="1" s="1"/>
  <c r="I28" i="1"/>
  <c r="H28" i="1"/>
  <c r="I27" i="1"/>
  <c r="H27" i="1"/>
  <c r="I26" i="1"/>
  <c r="H26" i="1"/>
  <c r="L25" i="1"/>
  <c r="J25" i="1"/>
  <c r="G25" i="1"/>
  <c r="H24" i="1"/>
  <c r="I23" i="1"/>
  <c r="H23" i="1"/>
  <c r="I22" i="1"/>
  <c r="H22" i="1"/>
  <c r="G18" i="1"/>
  <c r="J59" i="1" l="1"/>
  <c r="H128" i="1"/>
  <c r="I129" i="1"/>
  <c r="M117" i="1"/>
  <c r="M125" i="1"/>
  <c r="M48" i="1"/>
  <c r="L59" i="1"/>
  <c r="H58" i="1"/>
  <c r="M108" i="1"/>
  <c r="M122" i="1"/>
  <c r="H25" i="1"/>
  <c r="H59" i="1" s="1"/>
  <c r="G59" i="1"/>
  <c r="M54" i="1"/>
  <c r="M41" i="1"/>
  <c r="M65" i="1"/>
  <c r="M99" i="1"/>
  <c r="M47" i="1"/>
  <c r="M42" i="1"/>
  <c r="I46" i="1"/>
  <c r="M56" i="1"/>
  <c r="M46" i="1"/>
  <c r="M55" i="1"/>
  <c r="M53" i="1"/>
  <c r="I40" i="1"/>
  <c r="I25" i="1"/>
  <c r="M25" i="1" s="1"/>
  <c r="M45" i="1"/>
  <c r="M32" i="1"/>
  <c r="M34" i="1"/>
  <c r="M31" i="1"/>
  <c r="M33" i="1"/>
  <c r="M22" i="1"/>
  <c r="M29" i="1"/>
  <c r="M26" i="1"/>
  <c r="M28" i="1"/>
  <c r="M27" i="1"/>
  <c r="M23" i="1"/>
  <c r="M129" i="1" l="1"/>
  <c r="I59" i="1"/>
  <c r="M40" i="1"/>
  <c r="M59" i="1" s="1"/>
  <c r="J19" i="1" l="1"/>
  <c r="K19" i="1"/>
  <c r="L19" i="1"/>
  <c r="G19" i="1"/>
  <c r="G92" i="1" l="1"/>
  <c r="T30" i="6"/>
  <c r="R30" i="6"/>
  <c r="G30" i="6"/>
  <c r="I147" i="1" l="1"/>
  <c r="I146" i="1"/>
  <c r="J145" i="1"/>
  <c r="K145" i="1"/>
  <c r="L145" i="1"/>
  <c r="H147" i="1"/>
  <c r="H146" i="1"/>
  <c r="H145" i="1" l="1"/>
  <c r="M147" i="1"/>
  <c r="M146" i="1"/>
  <c r="I145" i="1"/>
  <c r="N19" i="1"/>
  <c r="M145" i="1" l="1"/>
  <c r="O129" i="1"/>
  <c r="P129" i="1"/>
  <c r="Q129" i="1"/>
  <c r="R129" i="1"/>
  <c r="S129" i="1"/>
  <c r="N129" i="1"/>
  <c r="O93" i="1" l="1"/>
  <c r="O132" i="1" s="1"/>
  <c r="P93" i="1"/>
  <c r="P132" i="1" s="1"/>
  <c r="Q93" i="1"/>
  <c r="Q132" i="1" s="1"/>
  <c r="R93" i="1"/>
  <c r="R132" i="1" s="1"/>
  <c r="S93" i="1"/>
  <c r="S132" i="1" s="1"/>
  <c r="N93" i="1"/>
  <c r="N132" i="1" s="1"/>
  <c r="J93" i="1"/>
  <c r="K93" i="1"/>
  <c r="L93" i="1"/>
  <c r="K132" i="1" l="1"/>
  <c r="J132" i="1"/>
  <c r="G132" i="1"/>
  <c r="L132" i="1"/>
  <c r="G94" i="1"/>
  <c r="G131" i="1"/>
  <c r="G130" i="1"/>
  <c r="G133" i="1" l="1"/>
  <c r="Q59" i="1"/>
  <c r="O59" i="1"/>
  <c r="P59" i="1"/>
  <c r="R59" i="1"/>
  <c r="S59" i="1"/>
  <c r="N59" i="1"/>
  <c r="S67" i="1" l="1"/>
  <c r="R67" i="1"/>
  <c r="Q67" i="1"/>
  <c r="P67" i="1"/>
  <c r="O67" i="1"/>
  <c r="N67" i="1"/>
  <c r="S19" i="1"/>
  <c r="R19" i="1"/>
  <c r="Q19" i="1"/>
  <c r="P19" i="1"/>
  <c r="O19" i="1"/>
  <c r="G68" i="1" l="1"/>
  <c r="G20" i="1"/>
  <c r="G72" i="1"/>
  <c r="G134" i="1" s="1"/>
  <c r="G145" i="1" l="1"/>
  <c r="I91" i="1" l="1"/>
  <c r="I64" i="1"/>
  <c r="I67" i="1" s="1"/>
  <c r="I14" i="1"/>
  <c r="I19" i="1" s="1"/>
  <c r="I93" i="1" l="1"/>
  <c r="I132" i="1" l="1"/>
  <c r="H88" i="1"/>
  <c r="H83" i="1"/>
  <c r="H80" i="1"/>
  <c r="H91" i="1"/>
  <c r="H90" i="1"/>
  <c r="H89" i="1"/>
  <c r="H87" i="1"/>
  <c r="H86" i="1"/>
  <c r="H85" i="1"/>
  <c r="H84" i="1"/>
  <c r="H82" i="1"/>
  <c r="H81" i="1"/>
  <c r="H79" i="1"/>
  <c r="H77" i="1"/>
  <c r="H78" i="1"/>
  <c r="H92" i="1" l="1"/>
  <c r="H131" i="1" s="1"/>
  <c r="H94" i="1" l="1"/>
  <c r="M93" i="1"/>
  <c r="H11" i="1" l="1"/>
  <c r="H12" i="1" l="1"/>
  <c r="H13" i="1" l="1"/>
  <c r="X28" i="6" l="1"/>
  <c r="X30" i="6" s="1"/>
  <c r="I70" i="1"/>
  <c r="H14" i="1"/>
  <c r="H19" i="1" s="1"/>
  <c r="H16" i="1"/>
  <c r="H15" i="1"/>
  <c r="H17" i="1"/>
  <c r="S71" i="1"/>
  <c r="S73" i="1" s="1"/>
  <c r="S135" i="1" s="1"/>
  <c r="S137" i="1" s="1"/>
  <c r="R71" i="1"/>
  <c r="R73" i="1" s="1"/>
  <c r="R135" i="1" s="1"/>
  <c r="R137" i="1" s="1"/>
  <c r="Q71" i="1"/>
  <c r="Q73" i="1" s="1"/>
  <c r="Q135" i="1" s="1"/>
  <c r="Q137" i="1" s="1"/>
  <c r="P71" i="1"/>
  <c r="P73" i="1" s="1"/>
  <c r="P135" i="1" s="1"/>
  <c r="P137" i="1" s="1"/>
  <c r="O71" i="1"/>
  <c r="O73" i="1" s="1"/>
  <c r="O135" i="1" s="1"/>
  <c r="O137" i="1" s="1"/>
  <c r="N71" i="1"/>
  <c r="N73" i="1" s="1"/>
  <c r="N135" i="1" s="1"/>
  <c r="N137" i="1" s="1"/>
  <c r="L71" i="1"/>
  <c r="K71" i="1"/>
  <c r="K73" i="1" s="1"/>
  <c r="K135" i="1" s="1"/>
  <c r="J71" i="1"/>
  <c r="G71" i="1"/>
  <c r="H70" i="1"/>
  <c r="H71" i="1" s="1"/>
  <c r="H64" i="1"/>
  <c r="H67" i="1" s="1"/>
  <c r="H63" i="1"/>
  <c r="H62" i="1"/>
  <c r="G60" i="1"/>
  <c r="H66" i="1" l="1"/>
  <c r="H18" i="1"/>
  <c r="L73" i="1"/>
  <c r="L135" i="1" s="1"/>
  <c r="J73" i="1"/>
  <c r="J135" i="1" s="1"/>
  <c r="G73" i="1"/>
  <c r="G74" i="1" s="1"/>
  <c r="H132" i="1"/>
  <c r="H133" i="1" s="1"/>
  <c r="M70" i="1"/>
  <c r="M71" i="1" s="1"/>
  <c r="I71" i="1"/>
  <c r="M14" i="1"/>
  <c r="M19" i="1" s="1"/>
  <c r="M64" i="1"/>
  <c r="M67" i="1" s="1"/>
  <c r="G135" i="1" l="1"/>
  <c r="G136" i="1" s="1"/>
  <c r="R142" i="1" s="1"/>
  <c r="H68" i="1"/>
  <c r="M132" i="1"/>
  <c r="I73" i="1"/>
  <c r="I135" i="1" s="1"/>
  <c r="H130" i="1"/>
  <c r="H20" i="1"/>
  <c r="H72" i="1"/>
  <c r="H134" i="1" s="1"/>
  <c r="H73" i="1"/>
  <c r="H135" i="1" s="1"/>
  <c r="H60" i="1"/>
  <c r="N142" i="1" l="1"/>
  <c r="H136" i="1"/>
  <c r="H74" i="1"/>
  <c r="M73" i="1"/>
  <c r="M135" i="1" s="1"/>
</calcChain>
</file>

<file path=xl/sharedStrings.xml><?xml version="1.0" encoding="utf-8"?>
<sst xmlns="http://schemas.openxmlformats.org/spreadsheetml/2006/main" count="414" uniqueCount="284">
  <si>
    <t>№ з/п</t>
  </si>
  <si>
    <t>НАЗВА ДИСЦИПЛІН</t>
  </si>
  <si>
    <t>Розподіл за семестрами</t>
  </si>
  <si>
    <t>Кількість кредитів ECTS</t>
  </si>
  <si>
    <t xml:space="preserve">Кількість годин </t>
  </si>
  <si>
    <t>Кількість аудиторних годин за семестрами</t>
  </si>
  <si>
    <t>екзаменів</t>
  </si>
  <si>
    <t>заліків</t>
  </si>
  <si>
    <t>курсові</t>
  </si>
  <si>
    <t>Загальний обсяг</t>
  </si>
  <si>
    <t>Аудиторні</t>
  </si>
  <si>
    <t>Самостійна робота</t>
  </si>
  <si>
    <t>проекти</t>
  </si>
  <si>
    <t>роботи</t>
  </si>
  <si>
    <t>Всього</t>
  </si>
  <si>
    <t>лекції</t>
  </si>
  <si>
    <t xml:space="preserve">лаборат. </t>
  </si>
  <si>
    <t>практич</t>
  </si>
  <si>
    <t>1 курс</t>
  </si>
  <si>
    <t>2 курс</t>
  </si>
  <si>
    <t>2а</t>
  </si>
  <si>
    <t>2б</t>
  </si>
  <si>
    <t>4а</t>
  </si>
  <si>
    <t>4б</t>
  </si>
  <si>
    <t>кількість тижнів у семестрі</t>
  </si>
  <si>
    <t>1. ОБОВ'ЯЗКОВІ НАВЧАЛЬНІ ДИСЦИПЛІНИ</t>
  </si>
  <si>
    <t>1.1.  Цикл загальної підготовки</t>
  </si>
  <si>
    <t>1.1.1</t>
  </si>
  <si>
    <t>1.1.2</t>
  </si>
  <si>
    <t>1.1.3</t>
  </si>
  <si>
    <t>1.1.4</t>
  </si>
  <si>
    <t>1.1.5</t>
  </si>
  <si>
    <t>1.1.6</t>
  </si>
  <si>
    <t>1.1.7</t>
  </si>
  <si>
    <t>1.2 Цикл професійної підготовки</t>
  </si>
  <si>
    <t>1.2.1</t>
  </si>
  <si>
    <t>Вступ до спеціальності</t>
  </si>
  <si>
    <t>1.2.2</t>
  </si>
  <si>
    <t>1.2.3</t>
  </si>
  <si>
    <t>1.2.4</t>
  </si>
  <si>
    <t>1.2.5</t>
  </si>
  <si>
    <t>1.2.6</t>
  </si>
  <si>
    <t>1.2.7</t>
  </si>
  <si>
    <t>1.2.8</t>
  </si>
  <si>
    <t>1.2.9</t>
  </si>
  <si>
    <t>Теорія і методика фізичного виховання</t>
  </si>
  <si>
    <t>1.2.10</t>
  </si>
  <si>
    <t>Теорія і методика викладання обраного виду спорту</t>
  </si>
  <si>
    <t>1.2.11</t>
  </si>
  <si>
    <t>1.2.12</t>
  </si>
  <si>
    <t>1.2.13</t>
  </si>
  <si>
    <t>Олімпійський і професійний спорт</t>
  </si>
  <si>
    <t>1.2.14</t>
  </si>
  <si>
    <t>1.2.15</t>
  </si>
  <si>
    <t>1.2.16</t>
  </si>
  <si>
    <t>1.2.17</t>
  </si>
  <si>
    <t>1.2.18</t>
  </si>
  <si>
    <t>1.3. Практична підготовка</t>
  </si>
  <si>
    <t>1.3.1</t>
  </si>
  <si>
    <t>1.3.2</t>
  </si>
  <si>
    <t>1.3.3</t>
  </si>
  <si>
    <t xml:space="preserve">Виробнича (тренерська) практика </t>
  </si>
  <si>
    <t>1.3.4</t>
  </si>
  <si>
    <t>Виробнича практика за профілем майбутньої роботи</t>
  </si>
  <si>
    <t>1.4</t>
  </si>
  <si>
    <t>Разом п.1.4:</t>
  </si>
  <si>
    <t>2. ДИСЦИПЛІНИ ВІЛЬНОГО ВИБОРУ</t>
  </si>
  <si>
    <t>2.1.  Цикл загальної підготовки</t>
  </si>
  <si>
    <t>2.1.1</t>
  </si>
  <si>
    <t>2.1.2</t>
  </si>
  <si>
    <t>2.1.3</t>
  </si>
  <si>
    <t>2.2.  Цикл професійної підготовки</t>
  </si>
  <si>
    <t>2.2.1</t>
  </si>
  <si>
    <t>2.2.2</t>
  </si>
  <si>
    <t>2.2.3</t>
  </si>
  <si>
    <t>2.2.4</t>
  </si>
  <si>
    <t>2.2.5</t>
  </si>
  <si>
    <t>2.2.6</t>
  </si>
  <si>
    <t>2.2.7</t>
  </si>
  <si>
    <t>Спортивна медицина</t>
  </si>
  <si>
    <t>2.2.8</t>
  </si>
  <si>
    <t>Кількість годин на тиждень</t>
  </si>
  <si>
    <t xml:space="preserve"> Кількість екзаменів</t>
  </si>
  <si>
    <t>Кількість заліків</t>
  </si>
  <si>
    <t>Кількість курсових проектів</t>
  </si>
  <si>
    <t xml:space="preserve"> Кількість курсових робіт</t>
  </si>
  <si>
    <t>Частка кредитів</t>
  </si>
  <si>
    <t>обов'язкові</t>
  </si>
  <si>
    <t>вибіркові</t>
  </si>
  <si>
    <t>Декан факультету ФЕМ</t>
  </si>
  <si>
    <t>Є.В. Мироненко</t>
  </si>
  <si>
    <t>Зав. кафедри</t>
  </si>
  <si>
    <t>П</t>
  </si>
  <si>
    <t>Міністерство освіти і науки України</t>
  </si>
  <si>
    <t>ЗАТВЕРДЖЕНО:</t>
  </si>
  <si>
    <t>Донбаська державна машинобудівна академія</t>
  </si>
  <si>
    <t>на засіданні Вченої ради</t>
  </si>
  <si>
    <t xml:space="preserve">НАВЧАЛЬНИЙ ПЛАН </t>
  </si>
  <si>
    <t>(Ковальов В.Д.)</t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</si>
  <si>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</si>
  <si>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</si>
  <si>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</si>
  <si>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</si>
  <si>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</si>
  <si>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</si>
  <si>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</si>
  <si>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</si>
  <si>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</si>
  <si>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</si>
  <si>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</si>
  <si>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</si>
  <si>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</si>
  <si>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 xml:space="preserve"> Т</t>
  </si>
  <si>
    <t>С</t>
  </si>
  <si>
    <t>К</t>
  </si>
  <si>
    <t>ПК</t>
  </si>
  <si>
    <t>Т</t>
  </si>
  <si>
    <t>Т/П</t>
  </si>
  <si>
    <t xml:space="preserve">       II. ЗВЕДЕНІ ДАНІ ПРО БЮДЖЕТ ЧАСУ, тижні</t>
  </si>
  <si>
    <t xml:space="preserve"> ІІІ. ПРАКТИКА</t>
  </si>
  <si>
    <t>Теоретичне навчання</t>
  </si>
  <si>
    <t>Практика</t>
  </si>
  <si>
    <t>Виконання дипломн. проекту</t>
  </si>
  <si>
    <t>Канікули</t>
  </si>
  <si>
    <t>Усього</t>
  </si>
  <si>
    <t>Назва
 практики</t>
  </si>
  <si>
    <t>Семестр</t>
  </si>
  <si>
    <t>Тижні</t>
  </si>
  <si>
    <t>Разом</t>
  </si>
  <si>
    <t xml:space="preserve">протокол № </t>
  </si>
  <si>
    <t>"    "                  20     р.</t>
  </si>
  <si>
    <t>Ректор ________________________</t>
  </si>
  <si>
    <r>
      <t xml:space="preserve">підготовки: </t>
    </r>
    <r>
      <rPr>
        <b/>
        <sz val="20"/>
        <rFont val="Times New Roman"/>
        <family val="1"/>
        <charset val="204"/>
      </rPr>
      <t>бакалавра</t>
    </r>
  </si>
  <si>
    <r>
      <t xml:space="preserve">форма навчання:     </t>
    </r>
    <r>
      <rPr>
        <b/>
        <sz val="20"/>
        <rFont val="Times New Roman"/>
        <family val="1"/>
        <charset val="204"/>
      </rPr>
      <t>денна</t>
    </r>
  </si>
  <si>
    <r>
      <t xml:space="preserve">з галузі знань:  </t>
    </r>
    <r>
      <rPr>
        <b/>
        <sz val="20"/>
        <rFont val="Times New Roman"/>
        <family val="1"/>
        <charset val="204"/>
      </rPr>
      <t xml:space="preserve"> 01 "Освіта / Педагогіка"</t>
    </r>
  </si>
  <si>
    <r>
      <t xml:space="preserve">спеціальність: </t>
    </r>
    <r>
      <rPr>
        <b/>
        <sz val="20"/>
        <rFont val="Times New Roman"/>
        <family val="1"/>
        <charset val="204"/>
      </rPr>
      <t>017 "Фізична культура і спорт"</t>
    </r>
  </si>
  <si>
    <r>
      <t xml:space="preserve">освітня програма: </t>
    </r>
    <r>
      <rPr>
        <b/>
        <sz val="20"/>
        <rFont val="Times New Roman"/>
        <family val="1"/>
        <charset val="204"/>
      </rPr>
      <t>Фізична культура і спорт</t>
    </r>
  </si>
  <si>
    <t>А</t>
  </si>
  <si>
    <t>Комплексний кваліфікаційний екзамен зі спеціальності</t>
  </si>
  <si>
    <t>Екзаменаційна сесія та проміж. контроль</t>
  </si>
  <si>
    <t>Кваліфікація:  бакалавр з фізичної культури і спорту</t>
  </si>
  <si>
    <t>І . ГРАФІК ОСВІТНЬОГО ПРОЦЕСУ</t>
  </si>
  <si>
    <t>Атест.</t>
  </si>
  <si>
    <t>№</t>
  </si>
  <si>
    <t>Форма  атестації (екзамен, дипломний проект (робота))</t>
  </si>
  <si>
    <t>V. План освітнього процесу</t>
  </si>
  <si>
    <t>1.4 Атестація</t>
  </si>
  <si>
    <t>Атестація (комплексний кваліфікаційний екзамен зі спеціальності)</t>
  </si>
  <si>
    <t xml:space="preserve">Теорія і технології оздоровчо-рекреаційної рухової активності </t>
  </si>
  <si>
    <t>Адаптивний спорт</t>
  </si>
  <si>
    <t>Основи теорії здоров’я та здорового способу життя</t>
  </si>
  <si>
    <t>Загальна теорія підготовки спортсменів</t>
  </si>
  <si>
    <t>Теорія і методика викладання обраного виду спорту (курс. робота)</t>
  </si>
  <si>
    <t>Теорія і методика фізичного виховання (курс. робота)</t>
  </si>
  <si>
    <t>1.2.19</t>
  </si>
  <si>
    <t>Менеджмент у сфері фізичної культури і спорту</t>
  </si>
  <si>
    <t xml:space="preserve">Теорія і методика дитячо-юнацького спорту </t>
  </si>
  <si>
    <t>Теорія і методика викладання спортивних ігор (розділ баскетбол)</t>
  </si>
  <si>
    <t>Теорія і методика викладання спортивних ігор (розділ волейбол)</t>
  </si>
  <si>
    <t>Теорія і методика викладання спортивних ігор (розділ футбол)</t>
  </si>
  <si>
    <t>2.2.9</t>
  </si>
  <si>
    <t>2.2.10</t>
  </si>
  <si>
    <t>Дисципліни з інших ОПП ДДМА</t>
  </si>
  <si>
    <t>1.2.20</t>
  </si>
  <si>
    <t>1.2.5.1</t>
  </si>
  <si>
    <t>1.2.5.2</t>
  </si>
  <si>
    <t>1.2.5.3</t>
  </si>
  <si>
    <t>1.2.11.1</t>
  </si>
  <si>
    <t>1.2.11.2</t>
  </si>
  <si>
    <t>1</t>
  </si>
  <si>
    <t>Українська мова як іноземна (для іноземних громадян та осіб без громадянства)</t>
  </si>
  <si>
    <t xml:space="preserve">Українська мова як іноземна </t>
  </si>
  <si>
    <t>3</t>
  </si>
  <si>
    <t>Ю.О. Долинний</t>
  </si>
  <si>
    <t xml:space="preserve">Позначення: Т – теоретичне навчання; С – екзаменаційна сесія; ПК - проміжний контроль; П – практика; К – канікули; Д– дипломне проектування; А –  атестація </t>
  </si>
  <si>
    <t xml:space="preserve"> IV.  АТЕСТАЦІЯ</t>
  </si>
  <si>
    <t>Гарант освітньої програми</t>
  </si>
  <si>
    <t>Разом п.1.1 на базі академії:</t>
  </si>
  <si>
    <t>Разом п.1.1 (загальний обсяг):</t>
  </si>
  <si>
    <t>Разом п.1.3 на базі академії:</t>
  </si>
  <si>
    <t>Разом п.1.3 (загальний обсяг):</t>
  </si>
  <si>
    <t>Разом п.1.2 на базі академії:</t>
  </si>
  <si>
    <t>Разом п.1.2 (загальний обсяг):</t>
  </si>
  <si>
    <t>Разом обов'язкові компоненти освітньої програми на базі академії:</t>
  </si>
  <si>
    <t>Разом обов'язкові компоненти освітньої програми (загальний обсяг):</t>
  </si>
  <si>
    <t>Разом п.2.1 на базі академії:</t>
  </si>
  <si>
    <t>Разом п.2.1 (загальний обсяг):</t>
  </si>
  <si>
    <t>Підвищення спортивної майстерності з обраного виду спорту</t>
  </si>
  <si>
    <t>Разом п.2.2 на базі академії:</t>
  </si>
  <si>
    <t>Разом п.2.2 (загальний обсяг):</t>
  </si>
  <si>
    <t>Разом вибіркові компоненти освітньої програми на базі академії:</t>
  </si>
  <si>
    <t>Разом вибіркові компоненти освітньої програми (загальний обсяг):</t>
  </si>
  <si>
    <t>Загальна кількість на базі академії:</t>
  </si>
  <si>
    <t>Загальна кількість:</t>
  </si>
  <si>
    <t>Разом п.1.1 на базі фахової передвищої освіти:</t>
  </si>
  <si>
    <t>Історія України та української культури на базі ФПО</t>
  </si>
  <si>
    <t>Філософія на базі ФПО</t>
  </si>
  <si>
    <t>Українська мова (за професійним спрямуванням) на базі ФПО</t>
  </si>
  <si>
    <t>Іноземна мова на базі ФПО</t>
  </si>
  <si>
    <t>Безпека життєдіяльності та основи охорони праці на базі ФПО</t>
  </si>
  <si>
    <t>Навчальна ознайомча практика на базі ФПО</t>
  </si>
  <si>
    <t>Підвищення спорт майстерності з обраного виду спорту на базі ФПО</t>
  </si>
  <si>
    <t>Разом п.1.2 на базі фахової передвищої освіти:</t>
  </si>
  <si>
    <t>Разом п.1.3 на базі фахової передвищої освіти:</t>
  </si>
  <si>
    <t>Разом обов'язкові компоненти освітньої програми на базі фахової передвищої освіти:</t>
  </si>
  <si>
    <t>Разом п.2.1 на базі фахової передвищої освіти:</t>
  </si>
  <si>
    <t>Разом п.2.2 на базі фахової передвищої освіти:</t>
  </si>
  <si>
    <t>Разом вибіркові компоненти освітньої програми на базі фахової передвищої освіти:</t>
  </si>
  <si>
    <t>Загальна кількість на базі фахової передвищої освіти:</t>
  </si>
  <si>
    <t>Термін навчання - 1 рік 10 місяців</t>
  </si>
  <si>
    <t>На основі ступеня молодшого бакалавра / молодшого спеціаліста за спорідненою спеціальністю</t>
  </si>
  <si>
    <t>Виробнича (педагогічна) практика на базі ФПО</t>
  </si>
  <si>
    <t>Анатомія людини з основами спортивної морфології на базі ФПО</t>
  </si>
  <si>
    <t>Долікарська медична допомога та основи медичних знань на базі ФПО</t>
  </si>
  <si>
    <t>Іноземна мова (за професійним спрямуванням) на базі ФПО</t>
  </si>
  <si>
    <t>Екологія на базі ФПО</t>
  </si>
  <si>
    <t xml:space="preserve">Політологія на базі ФПО </t>
  </si>
  <si>
    <t>Правознавство на базі ФПО</t>
  </si>
  <si>
    <t>Технології психічної саморегуляції та взаємодії на базі ФПО</t>
  </si>
  <si>
    <t>Етика та естетика на базі ФПО</t>
  </si>
  <si>
    <t>Соціологія на базі ФПО</t>
  </si>
  <si>
    <t>Фармакологічний супровід у сфері фізичної культури і спорту на базі ФПО</t>
  </si>
  <si>
    <t>Основи економічної теорії на базі ФПО</t>
  </si>
  <si>
    <t>1.2.15.1</t>
  </si>
  <si>
    <t>Організація і методика туризму</t>
  </si>
  <si>
    <t>Рухливі ігри і забави</t>
  </si>
  <si>
    <t>Скелелазіння</t>
  </si>
  <si>
    <t>Релігієзнавство на базі ФПО</t>
  </si>
  <si>
    <t>Основи наукових досліджень</t>
  </si>
  <si>
    <t>Історія фізичної культури і спорту</t>
  </si>
  <si>
    <t>Спортивні споруди і обладнання</t>
  </si>
  <si>
    <t>Теорія і методика викладання спортивних ігор</t>
  </si>
  <si>
    <t>1.2.4.1</t>
  </si>
  <si>
    <t>1.2.4.2</t>
  </si>
  <si>
    <t>1.2.4.3</t>
  </si>
  <si>
    <t>1.2.5.4</t>
  </si>
  <si>
    <t>1.2.5.5</t>
  </si>
  <si>
    <t>Біомеханіка і основи спортивної метрології</t>
  </si>
  <si>
    <t>1.2.15.3</t>
  </si>
  <si>
    <t>1.2.21</t>
  </si>
  <si>
    <t>1.2.22</t>
  </si>
  <si>
    <t>1.2.23</t>
  </si>
  <si>
    <t>1.2.24</t>
  </si>
  <si>
    <t>Теорія і методика викладання лижних видів спорту</t>
  </si>
  <si>
    <t>Фітнес-технології</t>
  </si>
  <si>
    <t>Теорія і методика викладання спортивних єдиноборств</t>
  </si>
  <si>
    <t>Теорія і методика викладання гандболу</t>
  </si>
  <si>
    <t>Теорія і методика викладання настільного тенісу</t>
  </si>
  <si>
    <t>Спортивне харчування</t>
  </si>
  <si>
    <t>Практикум з легкої атлетики</t>
  </si>
  <si>
    <t>Практикум з пауерліфтингу</t>
  </si>
  <si>
    <t>Практикум з футзалу</t>
  </si>
  <si>
    <t>Організація спортивно-масових заходів</t>
  </si>
  <si>
    <t>Основи фізичної терапії</t>
  </si>
  <si>
    <t>Гігієна фізичної культури і спорту</t>
  </si>
  <si>
    <t>Теорія і методика викладання бадмінтону</t>
  </si>
  <si>
    <t>Теорія і методика викладання пляжного волейболу</t>
  </si>
  <si>
    <t>Теорія і методика викладання тенісу</t>
  </si>
  <si>
    <t>Основи загального і спортивного масажу</t>
  </si>
  <si>
    <t>Практикум зі спортивної гімнастики на базі ФПО</t>
  </si>
  <si>
    <t>Практикум з баскетболу на базі ФПО</t>
  </si>
  <si>
    <t>Практикум з важкої атлетики на базі ФПО</t>
  </si>
  <si>
    <t>Практикум зі спортивної акробатики на базі ФПО</t>
  </si>
  <si>
    <t>Практикум з волейболу на базі ФПО</t>
  </si>
  <si>
    <t>Практикум з футболу на базі ФПО</t>
  </si>
  <si>
    <t>Практикум з лижних видів спорту на базі ФПО</t>
  </si>
  <si>
    <t>Практикум з фітнесу на базі ФПО</t>
  </si>
  <si>
    <t>Практикум з плавання на базі ФПО</t>
  </si>
  <si>
    <t>Теорія і методика викладання силових видів спорту на базі ФПО</t>
  </si>
  <si>
    <t>Теорія і методика викладання легкої атлетики на базі ФПО</t>
  </si>
  <si>
    <t>Спортивна педагогіка на базі ФПО</t>
  </si>
  <si>
    <t>Фізіологія людини та рухової активності на базі ФПО</t>
  </si>
  <si>
    <t>Загальна і спортивна психологія на базі ФПО</t>
  </si>
  <si>
    <t>Теорія і методика викладання плавання на базі ФПО</t>
  </si>
  <si>
    <t>Біохімія і біохімічні основи спортивного тренування на базі ФПО</t>
  </si>
  <si>
    <t>Теорія і методика викладання гімнастики на базі ФПО</t>
  </si>
  <si>
    <t>На базі ФПО</t>
  </si>
  <si>
    <t>На базі академії</t>
  </si>
  <si>
    <t>Нові інформаційні технології (за професійним спрямуванням) на базі ФПО</t>
  </si>
  <si>
    <t>24+8 по 20 год.</t>
  </si>
  <si>
    <t>57+8 по 20 год.</t>
  </si>
  <si>
    <t>3+40 год.*</t>
  </si>
  <si>
    <t>6+40 год.*</t>
  </si>
  <si>
    <t>* 1 доба на тиждень навчального семестру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</si>
</sst>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_р_._-;\-* #,##0.00_р_._-;_-* &quot;-&quot;??_р_._-;_-@_-"/>
    <numFmt numFmtId="164" formatCode="#,##0_-;\-* #,##0_-;\ _-;_-@_-"/>
    <numFmt numFmtId="165" formatCode="#,##0_-;\-* #,##0_-;\ &quot;&quot;_-;_-@_-"/>
    <numFmt numFmtId="166" formatCode="#,##0;\-* #,##0_-;\ &quot;&quot;_-;_-@_-"/>
    <numFmt numFmtId="167" formatCode="0.0"/>
    <numFmt numFmtId="168" formatCode="#,##0;\-* #,##0_-;\ _-;_-@_-"/>
  </numFmts>
  <fonts count="49" x14ac:knownFonts="1">
    <font>
      <sz val="11"/>
      <color theme="1"/>
      <name val="Calibri"/>
      <family val="2"/>
      <charset val="204"/>
      <scheme val="minor"/>
    </font>
    <font>
      <sz val="10"/>
      <name val="Arial Cyr"/>
      <family val="2"/>
      <charset val="204"/>
    </font>
    <font>
      <b/>
      <sz val="14"/>
      <name val="Times New Roman"/>
      <family val="1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4"/>
      <name val="Times New Roman"/>
      <family val="1"/>
      <charset val="204"/>
    </font>
    <font>
      <sz val="8"/>
      <name val="Times New Roman"/>
      <family val="1"/>
      <charset val="204"/>
    </font>
    <font>
      <sz val="16"/>
      <name val="Times New Roman"/>
      <family val="1"/>
      <charset val="204"/>
    </font>
    <font>
      <sz val="14"/>
      <name val="Arial Cyr"/>
      <family val="2"/>
      <charset val="204"/>
    </font>
    <font>
      <b/>
      <sz val="16"/>
      <name val="Times New Roman"/>
      <family val="1"/>
      <charset val="204"/>
    </font>
    <font>
      <sz val="16"/>
      <name val="Arial Cyr"/>
      <family val="2"/>
      <charset val="204"/>
    </font>
    <font>
      <sz val="22"/>
      <name val="Times New Roman"/>
      <family val="1"/>
      <charset val="204"/>
    </font>
    <font>
      <b/>
      <sz val="24"/>
      <name val="Times New Roman"/>
      <family val="1"/>
      <charset val="204"/>
    </font>
    <font>
      <sz val="24"/>
      <name val="Times New Roman"/>
      <family val="1"/>
      <charset val="204"/>
    </font>
    <font>
      <sz val="20"/>
      <name val="Times New Roman"/>
      <family val="1"/>
      <charset val="204"/>
    </font>
    <font>
      <u/>
      <sz val="22"/>
      <name val="Times New Roman"/>
      <family val="1"/>
      <charset val="204"/>
    </font>
    <font>
      <b/>
      <sz val="22"/>
      <name val="Times New Roman"/>
      <family val="1"/>
      <charset val="204"/>
    </font>
    <font>
      <sz val="22"/>
      <name val="Arial Cyr"/>
      <family val="2"/>
      <charset val="204"/>
    </font>
    <font>
      <b/>
      <sz val="20"/>
      <name val="Times New Roman"/>
      <family val="1"/>
      <charset val="204"/>
    </font>
    <font>
      <sz val="20"/>
      <name val="Arial Cyr"/>
      <family val="2"/>
      <charset val="204"/>
    </font>
    <font>
      <sz val="18"/>
      <name val="Arial Cyr"/>
      <family val="2"/>
      <charset val="204"/>
    </font>
    <font>
      <b/>
      <sz val="18"/>
      <name val="Times New Roman"/>
      <family val="1"/>
      <charset val="204"/>
    </font>
    <font>
      <b/>
      <sz val="16"/>
      <name val="Times New Roman Cyr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</font>
    <font>
      <b/>
      <i/>
      <sz val="12"/>
      <color theme="1"/>
      <name val="Times New Roman"/>
      <family val="1"/>
      <charset val="204"/>
    </font>
  </fonts>
  <fills count="25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64"/>
      </patternFill>
    </fill>
  </fills>
  <borders count="13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8"/>
      </left>
      <right/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8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/>
      <right style="thin">
        <color indexed="8"/>
      </right>
      <top style="medium">
        <color indexed="8"/>
      </top>
      <bottom style="medium">
        <color indexed="64"/>
      </bottom>
      <diagonal/>
    </border>
    <border>
      <left style="thin">
        <color indexed="8"/>
      </left>
      <right/>
      <top style="medium">
        <color indexed="8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9">
    <xf numFmtId="0" fontId="0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5" borderId="0" applyNumberFormat="0" applyBorder="0" applyAlignment="0" applyProtection="0"/>
    <xf numFmtId="0" fontId="11" fillId="8" borderId="0" applyNumberFormat="0" applyBorder="0" applyAlignment="0" applyProtection="0"/>
    <xf numFmtId="0" fontId="11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9" borderId="0" applyNumberFormat="0" applyBorder="0" applyAlignment="0" applyProtection="0"/>
    <xf numFmtId="0" fontId="13" fillId="7" borderId="1" applyNumberFormat="0" applyAlignment="0" applyProtection="0"/>
    <xf numFmtId="0" fontId="14" fillId="20" borderId="2" applyNumberFormat="0" applyAlignment="0" applyProtection="0"/>
    <xf numFmtId="0" fontId="15" fillId="20" borderId="1" applyNumberFormat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6" applyNumberFormat="0" applyFill="0" applyAlignment="0" applyProtection="0"/>
    <xf numFmtId="0" fontId="20" fillId="21" borderId="7" applyNumberFormat="0" applyAlignment="0" applyProtection="0"/>
    <xf numFmtId="0" fontId="21" fillId="0" borderId="0" applyNumberFormat="0" applyFill="0" applyBorder="0" applyAlignment="0" applyProtection="0"/>
    <xf numFmtId="0" fontId="22" fillId="22" borderId="0" applyNumberFormat="0" applyBorder="0" applyAlignment="0" applyProtection="0"/>
    <xf numFmtId="0" fontId="3" fillId="0" borderId="0"/>
    <xf numFmtId="0" fontId="1" fillId="0" borderId="0"/>
    <xf numFmtId="0" fontId="46" fillId="0" borderId="0"/>
    <xf numFmtId="0" fontId="1" fillId="0" borderId="0"/>
    <xf numFmtId="0" fontId="3" fillId="0" borderId="0"/>
    <xf numFmtId="0" fontId="23" fillId="3" borderId="0" applyNumberFormat="0" applyBorder="0" applyAlignment="0" applyProtection="0"/>
    <xf numFmtId="0" fontId="24" fillId="0" borderId="0" applyNumberFormat="0" applyFill="0" applyBorder="0" applyAlignment="0" applyProtection="0"/>
    <xf numFmtId="0" fontId="1" fillId="23" borderId="8" applyNumberFormat="0" applyAlignment="0" applyProtection="0"/>
    <xf numFmtId="0" fontId="25" fillId="0" borderId="9" applyNumberFormat="0" applyFill="0" applyAlignment="0" applyProtection="0"/>
    <xf numFmtId="0" fontId="26" fillId="0" borderId="0" applyNumberFormat="0" applyFill="0" applyBorder="0" applyAlignment="0" applyProtection="0"/>
    <xf numFmtId="43" fontId="9" fillId="0" borderId="0" applyFont="0" applyFill="0" applyBorder="0" applyAlignment="0" applyProtection="0"/>
    <xf numFmtId="0" fontId="27" fillId="4" borderId="0" applyNumberFormat="0" applyBorder="0" applyAlignment="0" applyProtection="0"/>
    <xf numFmtId="43" fontId="46" fillId="0" borderId="0" applyFont="0" applyFill="0" applyBorder="0" applyAlignment="0" applyProtection="0"/>
  </cellStyleXfs>
  <cellXfs count="871">
    <xf numFmtId="0" fontId="0" fillId="0" borderId="0" xfId="0"/>
    <xf numFmtId="0" fontId="4" fillId="24" borderId="10" xfId="40" applyNumberFormat="1" applyFont="1" applyFill="1" applyBorder="1" applyAlignment="1" applyProtection="1">
      <alignment horizontal="center" vertical="center"/>
    </xf>
    <xf numFmtId="0" fontId="4" fillId="24" borderId="12" xfId="40" applyNumberFormat="1" applyFont="1" applyFill="1" applyBorder="1" applyAlignment="1" applyProtection="1">
      <alignment horizontal="center" vertical="center"/>
    </xf>
    <xf numFmtId="0" fontId="4" fillId="24" borderId="13" xfId="40" applyNumberFormat="1" applyFont="1" applyFill="1" applyBorder="1" applyAlignment="1" applyProtection="1">
      <alignment horizontal="center" vertical="center"/>
    </xf>
    <xf numFmtId="0" fontId="4" fillId="24" borderId="15" xfId="37" applyNumberFormat="1" applyFont="1" applyFill="1" applyBorder="1" applyAlignment="1" applyProtection="1">
      <alignment horizontal="center" vertical="center"/>
    </xf>
    <xf numFmtId="49" fontId="4" fillId="24" borderId="15" xfId="37" applyNumberFormat="1" applyFont="1" applyFill="1" applyBorder="1" applyAlignment="1" applyProtection="1">
      <alignment horizontal="center" vertical="center"/>
    </xf>
    <xf numFmtId="49" fontId="4" fillId="0" borderId="16" xfId="37" applyNumberFormat="1" applyFont="1" applyFill="1" applyBorder="1" applyAlignment="1">
      <alignment horizontal="left" vertical="center" wrapText="1"/>
    </xf>
    <xf numFmtId="0" fontId="4" fillId="0" borderId="17" xfId="37" applyFont="1" applyFill="1" applyBorder="1" applyAlignment="1">
      <alignment horizontal="center" vertical="center" wrapText="1"/>
    </xf>
    <xf numFmtId="49" fontId="4" fillId="0" borderId="18" xfId="37" applyNumberFormat="1" applyFont="1" applyFill="1" applyBorder="1" applyAlignment="1">
      <alignment horizontal="center" vertical="center" wrapText="1"/>
    </xf>
    <xf numFmtId="164" fontId="4" fillId="0" borderId="19" xfId="37" applyNumberFormat="1" applyFont="1" applyFill="1" applyBorder="1" applyAlignment="1" applyProtection="1">
      <alignment horizontal="center" vertical="center" wrapText="1"/>
    </xf>
    <xf numFmtId="164" fontId="5" fillId="0" borderId="18" xfId="37" applyNumberFormat="1" applyFont="1" applyFill="1" applyBorder="1" applyAlignment="1">
      <alignment horizontal="center" vertical="center" wrapText="1"/>
    </xf>
    <xf numFmtId="1" fontId="5" fillId="0" borderId="18" xfId="37" applyNumberFormat="1" applyFont="1" applyFill="1" applyBorder="1" applyAlignment="1" applyProtection="1">
      <alignment horizontal="center" vertical="center"/>
    </xf>
    <xf numFmtId="164" fontId="5" fillId="0" borderId="20" xfId="37" applyNumberFormat="1" applyFont="1" applyFill="1" applyBorder="1" applyAlignment="1">
      <alignment horizontal="center" vertical="center" wrapText="1"/>
    </xf>
    <xf numFmtId="0" fontId="4" fillId="0" borderId="21" xfId="37" applyFont="1" applyFill="1" applyBorder="1" applyAlignment="1">
      <alignment horizontal="center" vertical="center" wrapText="1"/>
    </xf>
    <xf numFmtId="0" fontId="4" fillId="0" borderId="18" xfId="37" applyFont="1" applyFill="1" applyBorder="1" applyAlignment="1">
      <alignment horizontal="center" vertical="center" wrapText="1"/>
    </xf>
    <xf numFmtId="0" fontId="4" fillId="0" borderId="19" xfId="37" applyFont="1" applyFill="1" applyBorder="1" applyAlignment="1">
      <alignment horizontal="center" vertical="center" wrapText="1"/>
    </xf>
    <xf numFmtId="164" fontId="4" fillId="0" borderId="17" xfId="37" applyNumberFormat="1" applyFont="1" applyFill="1" applyBorder="1" applyAlignment="1" applyProtection="1">
      <alignment vertical="center"/>
    </xf>
    <xf numFmtId="164" fontId="4" fillId="0" borderId="18" xfId="37" applyNumberFormat="1" applyFont="1" applyFill="1" applyBorder="1" applyAlignment="1" applyProtection="1">
      <alignment vertical="center"/>
    </xf>
    <xf numFmtId="164" fontId="4" fillId="0" borderId="20" xfId="37" applyNumberFormat="1" applyFont="1" applyFill="1" applyBorder="1" applyAlignment="1" applyProtection="1">
      <alignment vertical="center"/>
    </xf>
    <xf numFmtId="49" fontId="4" fillId="0" borderId="22" xfId="37" applyNumberFormat="1" applyFont="1" applyFill="1" applyBorder="1" applyAlignment="1" applyProtection="1">
      <alignment horizontal="left" vertical="center"/>
    </xf>
    <xf numFmtId="0" fontId="4" fillId="0" borderId="23" xfId="37" applyFont="1" applyFill="1" applyBorder="1" applyAlignment="1">
      <alignment horizontal="center" vertical="center" wrapText="1"/>
    </xf>
    <xf numFmtId="0" fontId="4" fillId="0" borderId="24" xfId="37" applyNumberFormat="1" applyFont="1" applyFill="1" applyBorder="1" applyAlignment="1">
      <alignment horizontal="center" vertical="center" wrapText="1"/>
    </xf>
    <xf numFmtId="49" fontId="4" fillId="0" borderId="24" xfId="37" applyNumberFormat="1" applyFont="1" applyFill="1" applyBorder="1" applyAlignment="1">
      <alignment horizontal="center" vertical="center" wrapText="1"/>
    </xf>
    <xf numFmtId="164" fontId="4" fillId="0" borderId="25" xfId="37" applyNumberFormat="1" applyFont="1" applyFill="1" applyBorder="1" applyAlignment="1" applyProtection="1">
      <alignment horizontal="center" vertical="center" wrapText="1"/>
    </xf>
    <xf numFmtId="164" fontId="4" fillId="0" borderId="24" xfId="37" applyNumberFormat="1" applyFont="1" applyFill="1" applyBorder="1" applyAlignment="1">
      <alignment horizontal="center" vertical="center" wrapText="1"/>
    </xf>
    <xf numFmtId="0" fontId="4" fillId="0" borderId="24" xfId="37" applyFont="1" applyFill="1" applyBorder="1" applyAlignment="1">
      <alignment horizontal="center" vertical="center" wrapText="1"/>
    </xf>
    <xf numFmtId="164" fontId="4" fillId="0" borderId="26" xfId="37" applyNumberFormat="1" applyFont="1" applyFill="1" applyBorder="1" applyAlignment="1">
      <alignment horizontal="center" vertical="center" wrapText="1"/>
    </xf>
    <xf numFmtId="1" fontId="4" fillId="0" borderId="27" xfId="37" applyNumberFormat="1" applyFont="1" applyFill="1" applyBorder="1" applyAlignment="1">
      <alignment horizontal="center" vertical="center" wrapText="1"/>
    </xf>
    <xf numFmtId="1" fontId="4" fillId="0" borderId="24" xfId="37" applyNumberFormat="1" applyFont="1" applyFill="1" applyBorder="1" applyAlignment="1">
      <alignment horizontal="center" vertical="center" wrapText="1"/>
    </xf>
    <xf numFmtId="1" fontId="4" fillId="0" borderId="25" xfId="37" applyNumberFormat="1" applyFont="1" applyFill="1" applyBorder="1" applyAlignment="1">
      <alignment horizontal="center" vertical="center" wrapText="1"/>
    </xf>
    <xf numFmtId="0" fontId="4" fillId="0" borderId="26" xfId="37" applyFont="1" applyFill="1" applyBorder="1" applyAlignment="1">
      <alignment horizontal="center" vertical="center" wrapText="1"/>
    </xf>
    <xf numFmtId="49" fontId="4" fillId="0" borderId="28" xfId="37" applyNumberFormat="1" applyFont="1" applyFill="1" applyBorder="1" applyAlignment="1" applyProtection="1">
      <alignment horizontal="left" vertical="center"/>
    </xf>
    <xf numFmtId="0" fontId="4" fillId="0" borderId="29" xfId="37" applyFont="1" applyFill="1" applyBorder="1" applyAlignment="1">
      <alignment horizontal="center" vertical="center" wrapText="1"/>
    </xf>
    <xf numFmtId="49" fontId="4" fillId="0" borderId="30" xfId="37" applyNumberFormat="1" applyFont="1" applyFill="1" applyBorder="1" applyAlignment="1">
      <alignment horizontal="center" vertical="center" wrapText="1"/>
    </xf>
    <xf numFmtId="164" fontId="4" fillId="0" borderId="31" xfId="37" applyNumberFormat="1" applyFont="1" applyFill="1" applyBorder="1" applyAlignment="1" applyProtection="1">
      <alignment horizontal="center" vertical="center" wrapText="1"/>
    </xf>
    <xf numFmtId="164" fontId="4" fillId="0" borderId="30" xfId="37" applyNumberFormat="1" applyFont="1" applyFill="1" applyBorder="1" applyAlignment="1">
      <alignment horizontal="center" vertical="center" wrapText="1"/>
    </xf>
    <xf numFmtId="0" fontId="4" fillId="0" borderId="30" xfId="37" applyFont="1" applyFill="1" applyBorder="1" applyAlignment="1">
      <alignment horizontal="center" vertical="center" wrapText="1"/>
    </xf>
    <xf numFmtId="164" fontId="4" fillId="0" borderId="32" xfId="37" applyNumberFormat="1" applyFont="1" applyFill="1" applyBorder="1" applyAlignment="1">
      <alignment horizontal="center" vertical="center" wrapText="1"/>
    </xf>
    <xf numFmtId="0" fontId="4" fillId="0" borderId="31" xfId="37" applyFont="1" applyFill="1" applyBorder="1" applyAlignment="1">
      <alignment horizontal="center" vertical="center" wrapText="1"/>
    </xf>
    <xf numFmtId="0" fontId="4" fillId="0" borderId="32" xfId="37" applyFont="1" applyFill="1" applyBorder="1" applyAlignment="1">
      <alignment horizontal="center" vertical="center" wrapText="1"/>
    </xf>
    <xf numFmtId="49" fontId="4" fillId="0" borderId="34" xfId="37" applyNumberFormat="1" applyFont="1" applyFill="1" applyBorder="1" applyAlignment="1" applyProtection="1">
      <alignment horizontal="left" vertical="center"/>
    </xf>
    <xf numFmtId="0" fontId="4" fillId="0" borderId="10" xfId="37" applyFont="1" applyFill="1" applyBorder="1" applyAlignment="1">
      <alignment horizontal="center" vertical="center" wrapText="1"/>
    </xf>
    <xf numFmtId="0" fontId="4" fillId="0" borderId="35" xfId="37" applyFont="1" applyFill="1" applyBorder="1" applyAlignment="1">
      <alignment horizontal="center" vertical="center" wrapText="1"/>
    </xf>
    <xf numFmtId="167" fontId="5" fillId="0" borderId="34" xfId="37" applyNumberFormat="1" applyFont="1" applyFill="1" applyBorder="1" applyAlignment="1" applyProtection="1">
      <alignment horizontal="center" vertical="center"/>
    </xf>
    <xf numFmtId="164" fontId="5" fillId="0" borderId="36" xfId="37" applyNumberFormat="1" applyFont="1" applyFill="1" applyBorder="1" applyAlignment="1">
      <alignment horizontal="center" vertical="center" wrapText="1"/>
    </xf>
    <xf numFmtId="1" fontId="4" fillId="0" borderId="10" xfId="37" applyNumberFormat="1" applyFont="1" applyFill="1" applyBorder="1" applyAlignment="1">
      <alignment horizontal="center" vertical="center" wrapText="1"/>
    </xf>
    <xf numFmtId="1" fontId="4" fillId="0" borderId="35" xfId="37" applyNumberFormat="1" applyFont="1" applyFill="1" applyBorder="1" applyAlignment="1">
      <alignment horizontal="center" vertical="center" wrapText="1"/>
    </xf>
    <xf numFmtId="1" fontId="4" fillId="0" borderId="12" xfId="37" applyNumberFormat="1" applyFont="1" applyFill="1" applyBorder="1" applyAlignment="1">
      <alignment horizontal="center" vertical="center" wrapText="1"/>
    </xf>
    <xf numFmtId="0" fontId="4" fillId="0" borderId="13" xfId="37" applyFont="1" applyFill="1" applyBorder="1" applyAlignment="1">
      <alignment horizontal="center" vertical="center" wrapText="1"/>
    </xf>
    <xf numFmtId="0" fontId="4" fillId="0" borderId="35" xfId="37" applyNumberFormat="1" applyFont="1" applyFill="1" applyBorder="1" applyAlignment="1">
      <alignment horizontal="center" vertical="center" wrapText="1"/>
    </xf>
    <xf numFmtId="49" fontId="4" fillId="0" borderId="35" xfId="37" applyNumberFormat="1" applyFont="1" applyFill="1" applyBorder="1" applyAlignment="1">
      <alignment horizontal="center" vertical="center" wrapText="1"/>
    </xf>
    <xf numFmtId="164" fontId="4" fillId="0" borderId="12" xfId="37" applyNumberFormat="1" applyFont="1" applyFill="1" applyBorder="1" applyAlignment="1" applyProtection="1">
      <alignment horizontal="center" vertical="center" wrapText="1"/>
    </xf>
    <xf numFmtId="0" fontId="5" fillId="0" borderId="10" xfId="37" applyFont="1" applyFill="1" applyBorder="1" applyAlignment="1">
      <alignment horizontal="center" vertical="center" wrapText="1"/>
    </xf>
    <xf numFmtId="164" fontId="5" fillId="0" borderId="35" xfId="37" applyNumberFormat="1" applyFont="1" applyFill="1" applyBorder="1" applyAlignment="1">
      <alignment horizontal="center" vertical="center" wrapText="1"/>
    </xf>
    <xf numFmtId="0" fontId="5" fillId="0" borderId="35" xfId="37" applyFont="1" applyFill="1" applyBorder="1" applyAlignment="1">
      <alignment horizontal="center" vertical="center" wrapText="1"/>
    </xf>
    <xf numFmtId="164" fontId="5" fillId="0" borderId="12" xfId="37" applyNumberFormat="1" applyFont="1" applyFill="1" applyBorder="1" applyAlignment="1">
      <alignment horizontal="center" vertical="center" wrapText="1"/>
    </xf>
    <xf numFmtId="0" fontId="4" fillId="0" borderId="18" xfId="37" applyNumberFormat="1" applyFont="1" applyFill="1" applyBorder="1" applyAlignment="1">
      <alignment horizontal="center" vertical="center" wrapText="1"/>
    </xf>
    <xf numFmtId="0" fontId="4" fillId="0" borderId="42" xfId="37" applyNumberFormat="1" applyFont="1" applyFill="1" applyBorder="1" applyAlignment="1">
      <alignment horizontal="center" vertical="center" wrapText="1"/>
    </xf>
    <xf numFmtId="0" fontId="4" fillId="0" borderId="43" xfId="37" applyNumberFormat="1" applyFont="1" applyFill="1" applyBorder="1" applyAlignment="1">
      <alignment horizontal="center" vertical="center" wrapText="1"/>
    </xf>
    <xf numFmtId="0" fontId="4" fillId="0" borderId="44" xfId="37" applyNumberFormat="1" applyFont="1" applyFill="1" applyBorder="1" applyAlignment="1">
      <alignment horizontal="center" vertical="center" wrapText="1"/>
    </xf>
    <xf numFmtId="49" fontId="5" fillId="0" borderId="34" xfId="37" applyNumberFormat="1" applyFont="1" applyFill="1" applyBorder="1" applyAlignment="1">
      <alignment vertical="center" wrapText="1"/>
    </xf>
    <xf numFmtId="0" fontId="4" fillId="0" borderId="10" xfId="37" applyNumberFormat="1" applyFont="1" applyFill="1" applyBorder="1" applyAlignment="1">
      <alignment horizontal="center" vertical="center"/>
    </xf>
    <xf numFmtId="49" fontId="4" fillId="0" borderId="35" xfId="37" applyNumberFormat="1" applyFont="1" applyFill="1" applyBorder="1" applyAlignment="1">
      <alignment horizontal="center" vertical="center"/>
    </xf>
    <xf numFmtId="0" fontId="4" fillId="0" borderId="12" xfId="37" applyNumberFormat="1" applyFont="1" applyFill="1" applyBorder="1" applyAlignment="1" applyProtection="1">
      <alignment horizontal="center" vertical="center"/>
    </xf>
    <xf numFmtId="0" fontId="4" fillId="0" borderId="10" xfId="37" applyNumberFormat="1" applyFont="1" applyFill="1" applyBorder="1" applyAlignment="1">
      <alignment horizontal="center" vertical="center" wrapText="1"/>
    </xf>
    <xf numFmtId="0" fontId="4" fillId="0" borderId="12" xfId="37" applyNumberFormat="1" applyFont="1" applyFill="1" applyBorder="1" applyAlignment="1">
      <alignment horizontal="center" vertical="center" wrapText="1"/>
    </xf>
    <xf numFmtId="0" fontId="4" fillId="0" borderId="13" xfId="37" applyNumberFormat="1" applyFont="1" applyFill="1" applyBorder="1" applyAlignment="1">
      <alignment horizontal="center" vertical="center" wrapText="1"/>
    </xf>
    <xf numFmtId="49" fontId="4" fillId="0" borderId="10" xfId="37" applyNumberFormat="1" applyFont="1" applyFill="1" applyBorder="1" applyAlignment="1">
      <alignment horizontal="center" vertical="center"/>
    </xf>
    <xf numFmtId="1" fontId="5" fillId="0" borderId="35" xfId="37" applyNumberFormat="1" applyFont="1" applyFill="1" applyBorder="1" applyAlignment="1" applyProtection="1">
      <alignment horizontal="center" vertical="center"/>
    </xf>
    <xf numFmtId="0" fontId="4" fillId="0" borderId="35" xfId="37" applyNumberFormat="1" applyFont="1" applyFill="1" applyBorder="1" applyAlignment="1">
      <alignment horizontal="center" vertical="center"/>
    </xf>
    <xf numFmtId="1" fontId="5" fillId="0" borderId="35" xfId="37" applyNumberFormat="1" applyFont="1" applyFill="1" applyBorder="1" applyAlignment="1">
      <alignment horizontal="center" vertical="center"/>
    </xf>
    <xf numFmtId="0" fontId="5" fillId="0" borderId="35" xfId="37" applyNumberFormat="1" applyFont="1" applyFill="1" applyBorder="1" applyAlignment="1">
      <alignment horizontal="center" vertical="center"/>
    </xf>
    <xf numFmtId="1" fontId="5" fillId="0" borderId="43" xfId="37" applyNumberFormat="1" applyFont="1" applyFill="1" applyBorder="1" applyAlignment="1" applyProtection="1">
      <alignment horizontal="center" vertical="center"/>
    </xf>
    <xf numFmtId="0" fontId="4" fillId="0" borderId="45" xfId="37" applyNumberFormat="1" applyFont="1" applyFill="1" applyBorder="1" applyAlignment="1">
      <alignment horizontal="center" vertical="center" wrapText="1"/>
    </xf>
    <xf numFmtId="167" fontId="5" fillId="0" borderId="46" xfId="37" applyNumberFormat="1" applyFont="1" applyFill="1" applyBorder="1" applyAlignment="1" applyProtection="1">
      <alignment horizontal="center" vertical="center"/>
    </xf>
    <xf numFmtId="1" fontId="5" fillId="0" borderId="10" xfId="37" applyNumberFormat="1" applyFont="1" applyFill="1" applyBorder="1" applyAlignment="1" applyProtection="1">
      <alignment horizontal="center" vertical="center"/>
    </xf>
    <xf numFmtId="1" fontId="5" fillId="0" borderId="12" xfId="37" applyNumberFormat="1" applyFont="1" applyFill="1" applyBorder="1" applyAlignment="1" applyProtection="1">
      <alignment horizontal="center" vertical="center"/>
    </xf>
    <xf numFmtId="1" fontId="5" fillId="0" borderId="13" xfId="37" applyNumberFormat="1" applyFont="1" applyFill="1" applyBorder="1" applyAlignment="1" applyProtection="1">
      <alignment horizontal="center" vertical="center"/>
    </xf>
    <xf numFmtId="1" fontId="5" fillId="0" borderId="14" xfId="37" applyNumberFormat="1" applyFont="1" applyFill="1" applyBorder="1" applyAlignment="1" applyProtection="1">
      <alignment horizontal="center" vertical="center"/>
    </xf>
    <xf numFmtId="1" fontId="5" fillId="0" borderId="10" xfId="37" applyNumberFormat="1" applyFont="1" applyFill="1" applyBorder="1" applyAlignment="1">
      <alignment horizontal="center" vertical="center"/>
    </xf>
    <xf numFmtId="0" fontId="6" fillId="0" borderId="12" xfId="37" applyNumberFormat="1" applyFont="1" applyFill="1" applyBorder="1" applyAlignment="1" applyProtection="1">
      <alignment horizontal="center" vertical="center"/>
    </xf>
    <xf numFmtId="0" fontId="6" fillId="0" borderId="10" xfId="37" applyNumberFormat="1" applyFont="1" applyFill="1" applyBorder="1" applyAlignment="1" applyProtection="1">
      <alignment horizontal="center" vertical="center"/>
    </xf>
    <xf numFmtId="0" fontId="6" fillId="0" borderId="35" xfId="37" applyNumberFormat="1" applyFont="1" applyFill="1" applyBorder="1" applyAlignment="1" applyProtection="1">
      <alignment horizontal="center" vertical="center"/>
    </xf>
    <xf numFmtId="0" fontId="6" fillId="0" borderId="13" xfId="37" applyNumberFormat="1" applyFont="1" applyFill="1" applyBorder="1" applyAlignment="1" applyProtection="1">
      <alignment horizontal="center" vertical="center"/>
    </xf>
    <xf numFmtId="0" fontId="4" fillId="0" borderId="42" xfId="37" applyNumberFormat="1" applyFont="1" applyFill="1" applyBorder="1" applyAlignment="1">
      <alignment horizontal="center" vertical="center"/>
    </xf>
    <xf numFmtId="49" fontId="4" fillId="0" borderId="43" xfId="37" applyNumberFormat="1" applyFont="1" applyFill="1" applyBorder="1" applyAlignment="1">
      <alignment horizontal="center" vertical="center"/>
    </xf>
    <xf numFmtId="167" fontId="5" fillId="0" borderId="48" xfId="37" applyNumberFormat="1" applyFont="1" applyFill="1" applyBorder="1" applyAlignment="1">
      <alignment horizontal="center" vertical="center" wrapText="1"/>
    </xf>
    <xf numFmtId="1" fontId="5" fillId="0" borderId="18" xfId="37" applyNumberFormat="1" applyFont="1" applyFill="1" applyBorder="1" applyAlignment="1">
      <alignment horizontal="center" vertical="center" wrapText="1"/>
    </xf>
    <xf numFmtId="49" fontId="4" fillId="0" borderId="50" xfId="37" applyNumberFormat="1" applyFont="1" applyFill="1" applyBorder="1" applyAlignment="1">
      <alignment horizontal="left" vertical="center" wrapText="1"/>
    </xf>
    <xf numFmtId="49" fontId="4" fillId="0" borderId="22" xfId="0" applyNumberFormat="1" applyFont="1" applyFill="1" applyBorder="1" applyAlignment="1">
      <alignment horizontal="left" vertical="center" wrapText="1"/>
    </xf>
    <xf numFmtId="49" fontId="5" fillId="0" borderId="53" xfId="37" applyNumberFormat="1" applyFont="1" applyFill="1" applyBorder="1" applyAlignment="1">
      <alignment horizontal="left" vertical="center" wrapText="1"/>
    </xf>
    <xf numFmtId="164" fontId="4" fillId="0" borderId="20" xfId="37" applyNumberFormat="1" applyFont="1" applyFill="1" applyBorder="1" applyAlignment="1" applyProtection="1">
      <alignment horizontal="center" vertical="center" wrapText="1"/>
    </xf>
    <xf numFmtId="49" fontId="4" fillId="0" borderId="51" xfId="37" applyNumberFormat="1" applyFont="1" applyFill="1" applyBorder="1" applyAlignment="1">
      <alignment horizontal="left" vertical="center" wrapText="1"/>
    </xf>
    <xf numFmtId="49" fontId="4" fillId="0" borderId="54" xfId="37" applyNumberFormat="1" applyFont="1" applyFill="1" applyBorder="1" applyAlignment="1">
      <alignment horizontal="left" vertical="center" wrapText="1"/>
    </xf>
    <xf numFmtId="164" fontId="4" fillId="0" borderId="26" xfId="37" applyNumberFormat="1" applyFont="1" applyFill="1" applyBorder="1" applyAlignment="1" applyProtection="1">
      <alignment horizontal="center" vertical="center" wrapText="1"/>
    </xf>
    <xf numFmtId="167" fontId="4" fillId="0" borderId="54" xfId="37" applyNumberFormat="1" applyFont="1" applyFill="1" applyBorder="1" applyAlignment="1" applyProtection="1">
      <alignment horizontal="center" vertical="center"/>
    </xf>
    <xf numFmtId="49" fontId="4" fillId="0" borderId="55" xfId="37" applyNumberFormat="1" applyFont="1" applyFill="1" applyBorder="1" applyAlignment="1">
      <alignment horizontal="left" vertical="center" wrapText="1"/>
    </xf>
    <xf numFmtId="167" fontId="4" fillId="0" borderId="55" xfId="37" applyNumberFormat="1" applyFont="1" applyFill="1" applyBorder="1" applyAlignment="1" applyProtection="1">
      <alignment horizontal="center" vertical="center"/>
    </xf>
    <xf numFmtId="49" fontId="4" fillId="0" borderId="34" xfId="37" applyNumberFormat="1" applyFont="1" applyFill="1" applyBorder="1" applyAlignment="1">
      <alignment horizontal="left" vertical="center" wrapText="1"/>
    </xf>
    <xf numFmtId="0" fontId="4" fillId="0" borderId="13" xfId="37" applyNumberFormat="1" applyFont="1" applyFill="1" applyBorder="1" applyAlignment="1" applyProtection="1">
      <alignment horizontal="center" vertical="center"/>
    </xf>
    <xf numFmtId="49" fontId="5" fillId="0" borderId="46" xfId="37" applyNumberFormat="1" applyFont="1" applyFill="1" applyBorder="1" applyAlignment="1">
      <alignment vertical="center" wrapText="1"/>
    </xf>
    <xf numFmtId="0" fontId="4" fillId="0" borderId="61" xfId="37" applyNumberFormat="1" applyFont="1" applyFill="1" applyBorder="1" applyAlignment="1">
      <alignment horizontal="center" vertical="center"/>
    </xf>
    <xf numFmtId="49" fontId="4" fillId="0" borderId="36" xfId="37" applyNumberFormat="1" applyFont="1" applyFill="1" applyBorder="1" applyAlignment="1">
      <alignment horizontal="center" vertical="center"/>
    </xf>
    <xf numFmtId="0" fontId="4" fillId="0" borderId="37" xfId="37" applyNumberFormat="1" applyFont="1" applyFill="1" applyBorder="1" applyAlignment="1" applyProtection="1">
      <alignment horizontal="center" vertical="center"/>
    </xf>
    <xf numFmtId="1" fontId="5" fillId="0" borderId="36" xfId="37" applyNumberFormat="1" applyFont="1" applyFill="1" applyBorder="1" applyAlignment="1">
      <alignment horizontal="center" vertical="center"/>
    </xf>
    <xf numFmtId="0" fontId="5" fillId="0" borderId="36" xfId="37" applyNumberFormat="1" applyFont="1" applyFill="1" applyBorder="1" applyAlignment="1">
      <alignment horizontal="center" vertical="center"/>
    </xf>
    <xf numFmtId="0" fontId="4" fillId="0" borderId="61" xfId="37" applyNumberFormat="1" applyFont="1" applyFill="1" applyBorder="1" applyAlignment="1">
      <alignment horizontal="center" vertical="center" wrapText="1"/>
    </xf>
    <xf numFmtId="0" fontId="4" fillId="0" borderId="36" xfId="37" applyNumberFormat="1" applyFont="1" applyFill="1" applyBorder="1" applyAlignment="1">
      <alignment horizontal="center" vertical="center" wrapText="1"/>
    </xf>
    <xf numFmtId="0" fontId="4" fillId="0" borderId="37" xfId="37" applyNumberFormat="1" applyFont="1" applyFill="1" applyBorder="1" applyAlignment="1">
      <alignment horizontal="center" vertical="center" wrapText="1"/>
    </xf>
    <xf numFmtId="0" fontId="4" fillId="0" borderId="62" xfId="37" applyNumberFormat="1" applyFont="1" applyFill="1" applyBorder="1" applyAlignment="1">
      <alignment horizontal="center" vertical="center" wrapText="1"/>
    </xf>
    <xf numFmtId="167" fontId="5" fillId="0" borderId="47" xfId="37" applyNumberFormat="1" applyFont="1" applyFill="1" applyBorder="1" applyAlignment="1" applyProtection="1">
      <alignment horizontal="center" vertical="center"/>
    </xf>
    <xf numFmtId="1" fontId="5" fillId="0" borderId="43" xfId="37" applyNumberFormat="1" applyFont="1" applyFill="1" applyBorder="1" applyAlignment="1">
      <alignment horizontal="center" vertical="center"/>
    </xf>
    <xf numFmtId="0" fontId="5" fillId="0" borderId="43" xfId="37" applyNumberFormat="1" applyFont="1" applyFill="1" applyBorder="1" applyAlignment="1">
      <alignment horizontal="center" vertical="center"/>
    </xf>
    <xf numFmtId="49" fontId="5" fillId="0" borderId="10" xfId="37" applyNumberFormat="1" applyFont="1" applyFill="1" applyBorder="1" applyAlignment="1" applyProtection="1">
      <alignment horizontal="center" vertical="center" wrapText="1"/>
    </xf>
    <xf numFmtId="49" fontId="5" fillId="0" borderId="14" xfId="37" applyNumberFormat="1" applyFont="1" applyFill="1" applyBorder="1" applyAlignment="1" applyProtection="1">
      <alignment horizontal="center" vertical="center" wrapText="1"/>
    </xf>
    <xf numFmtId="49" fontId="4" fillId="0" borderId="15" xfId="37" applyNumberFormat="1" applyFont="1" applyFill="1" applyBorder="1" applyAlignment="1">
      <alignment horizontal="left" vertical="center" wrapText="1"/>
    </xf>
    <xf numFmtId="0" fontId="7" fillId="0" borderId="45" xfId="37" applyNumberFormat="1" applyFont="1" applyFill="1" applyBorder="1" applyAlignment="1" applyProtection="1">
      <alignment horizontal="center" vertical="center"/>
    </xf>
    <xf numFmtId="164" fontId="5" fillId="0" borderId="13" xfId="37" applyNumberFormat="1" applyFont="1" applyFill="1" applyBorder="1" applyAlignment="1">
      <alignment horizontal="center" vertical="center" wrapText="1"/>
    </xf>
    <xf numFmtId="0" fontId="5" fillId="0" borderId="63" xfId="37" applyNumberFormat="1" applyFont="1" applyFill="1" applyBorder="1" applyAlignment="1">
      <alignment horizontal="center" vertical="center" wrapText="1"/>
    </xf>
    <xf numFmtId="0" fontId="5" fillId="0" borderId="43" xfId="37" applyNumberFormat="1" applyFont="1" applyFill="1" applyBorder="1" applyAlignment="1">
      <alignment horizontal="center" vertical="center" wrapText="1"/>
    </xf>
    <xf numFmtId="0" fontId="5" fillId="0" borderId="45" xfId="37" applyNumberFormat="1" applyFont="1" applyFill="1" applyBorder="1" applyAlignment="1">
      <alignment horizontal="center" vertical="center" wrapText="1"/>
    </xf>
    <xf numFmtId="0" fontId="5" fillId="0" borderId="42" xfId="37" applyNumberFormat="1" applyFont="1" applyFill="1" applyBorder="1" applyAlignment="1">
      <alignment horizontal="center" vertical="center" wrapText="1"/>
    </xf>
    <xf numFmtId="2" fontId="5" fillId="0" borderId="44" xfId="37" applyNumberFormat="1" applyFont="1" applyFill="1" applyBorder="1" applyAlignment="1">
      <alignment horizontal="center" vertical="center" wrapText="1"/>
    </xf>
    <xf numFmtId="0" fontId="7" fillId="0" borderId="12" xfId="37" applyNumberFormat="1" applyFont="1" applyFill="1" applyBorder="1" applyAlignment="1" applyProtection="1">
      <alignment horizontal="center" vertical="center"/>
    </xf>
    <xf numFmtId="0" fontId="5" fillId="0" borderId="14" xfId="37" applyNumberFormat="1" applyFont="1" applyFill="1" applyBorder="1" applyAlignment="1">
      <alignment horizontal="center" vertical="center" wrapText="1"/>
    </xf>
    <xf numFmtId="0" fontId="5" fillId="0" borderId="35" xfId="37" applyNumberFormat="1" applyFont="1" applyFill="1" applyBorder="1" applyAlignment="1">
      <alignment horizontal="center" vertical="center" wrapText="1"/>
    </xf>
    <xf numFmtId="0" fontId="5" fillId="0" borderId="12" xfId="37" applyNumberFormat="1" applyFont="1" applyFill="1" applyBorder="1" applyAlignment="1">
      <alignment horizontal="center" vertical="center" wrapText="1"/>
    </xf>
    <xf numFmtId="0" fontId="5" fillId="0" borderId="10" xfId="37" applyNumberFormat="1" applyFont="1" applyFill="1" applyBorder="1" applyAlignment="1">
      <alignment horizontal="center" vertical="center" wrapText="1"/>
    </xf>
    <xf numFmtId="0" fontId="5" fillId="0" borderId="13" xfId="37" applyNumberFormat="1" applyFont="1" applyFill="1" applyBorder="1" applyAlignment="1">
      <alignment horizontal="center" vertical="center" wrapText="1"/>
    </xf>
    <xf numFmtId="0" fontId="5" fillId="0" borderId="64" xfId="37" applyNumberFormat="1" applyFont="1" applyFill="1" applyBorder="1" applyAlignment="1">
      <alignment horizontal="center" vertical="center" wrapText="1"/>
    </xf>
    <xf numFmtId="0" fontId="5" fillId="0" borderId="36" xfId="37" applyNumberFormat="1" applyFont="1" applyFill="1" applyBorder="1" applyAlignment="1">
      <alignment horizontal="center" vertical="center" wrapText="1"/>
    </xf>
    <xf numFmtId="0" fontId="5" fillId="0" borderId="37" xfId="37" applyNumberFormat="1" applyFont="1" applyFill="1" applyBorder="1" applyAlignment="1">
      <alignment horizontal="center" vertical="center" wrapText="1"/>
    </xf>
    <xf numFmtId="0" fontId="5" fillId="0" borderId="61" xfId="37" applyNumberFormat="1" applyFont="1" applyFill="1" applyBorder="1" applyAlignment="1">
      <alignment horizontal="center" vertical="center" wrapText="1"/>
    </xf>
    <xf numFmtId="0" fontId="5" fillId="0" borderId="62" xfId="37" applyNumberFormat="1" applyFont="1" applyFill="1" applyBorder="1" applyAlignment="1">
      <alignment horizontal="center" vertical="center" wrapText="1"/>
    </xf>
    <xf numFmtId="164" fontId="5" fillId="0" borderId="41" xfId="37" applyNumberFormat="1" applyFont="1" applyFill="1" applyBorder="1" applyAlignment="1">
      <alignment horizontal="center" vertical="center" wrapText="1"/>
    </xf>
    <xf numFmtId="167" fontId="5" fillId="0" borderId="67" xfId="37" applyNumberFormat="1" applyFont="1" applyFill="1" applyBorder="1" applyAlignment="1" applyProtection="1">
      <alignment horizontal="center" vertical="center"/>
    </xf>
    <xf numFmtId="164" fontId="5" fillId="0" borderId="15" xfId="37" applyNumberFormat="1" applyFont="1" applyFill="1" applyBorder="1" applyAlignment="1" applyProtection="1">
      <alignment horizontal="left" vertical="center" wrapText="1"/>
    </xf>
    <xf numFmtId="0" fontId="4" fillId="0" borderId="35" xfId="37" applyFont="1" applyFill="1" applyBorder="1" applyAlignment="1" applyProtection="1">
      <alignment horizontal="right" vertical="center"/>
    </xf>
    <xf numFmtId="0" fontId="4" fillId="0" borderId="13" xfId="37" applyFont="1" applyFill="1" applyBorder="1" applyAlignment="1" applyProtection="1">
      <alignment horizontal="right" vertical="center"/>
    </xf>
    <xf numFmtId="1" fontId="4" fillId="0" borderId="13" xfId="37" applyNumberFormat="1" applyFont="1" applyFill="1" applyBorder="1" applyAlignment="1">
      <alignment horizontal="center" vertical="center" wrapText="1"/>
    </xf>
    <xf numFmtId="1" fontId="4" fillId="0" borderId="14" xfId="37" applyNumberFormat="1" applyFont="1" applyFill="1" applyBorder="1" applyAlignment="1">
      <alignment horizontal="center" vertical="center" wrapText="1"/>
    </xf>
    <xf numFmtId="1" fontId="5" fillId="0" borderId="38" xfId="37" applyNumberFormat="1" applyFont="1" applyFill="1" applyBorder="1" applyAlignment="1" applyProtection="1">
      <alignment horizontal="center" vertical="center"/>
    </xf>
    <xf numFmtId="1" fontId="5" fillId="0" borderId="39" xfId="37" applyNumberFormat="1" applyFont="1" applyFill="1" applyBorder="1" applyAlignment="1" applyProtection="1">
      <alignment horizontal="center" vertical="center"/>
    </xf>
    <xf numFmtId="1" fontId="5" fillId="0" borderId="41" xfId="37" applyNumberFormat="1" applyFont="1" applyFill="1" applyBorder="1" applyAlignment="1" applyProtection="1">
      <alignment horizontal="center" vertical="center"/>
    </xf>
    <xf numFmtId="1" fontId="5" fillId="0" borderId="66" xfId="37" applyNumberFormat="1" applyFont="1" applyFill="1" applyBorder="1" applyAlignment="1" applyProtection="1">
      <alignment horizontal="center" vertical="center"/>
    </xf>
    <xf numFmtId="1" fontId="5" fillId="0" borderId="68" xfId="37" applyNumberFormat="1" applyFont="1" applyFill="1" applyBorder="1" applyAlignment="1" applyProtection="1">
      <alignment horizontal="center" vertical="center"/>
    </xf>
    <xf numFmtId="167" fontId="5" fillId="24" borderId="47" xfId="40" applyNumberFormat="1" applyFont="1" applyFill="1" applyBorder="1" applyAlignment="1">
      <alignment horizontal="center" vertical="center" wrapText="1"/>
    </xf>
    <xf numFmtId="1" fontId="5" fillId="24" borderId="10" xfId="40" applyNumberFormat="1" applyFont="1" applyFill="1" applyBorder="1" applyAlignment="1">
      <alignment horizontal="center" vertical="center" wrapText="1"/>
    </xf>
    <xf numFmtId="1" fontId="5" fillId="24" borderId="35" xfId="40" applyNumberFormat="1" applyFont="1" applyFill="1" applyBorder="1" applyAlignment="1">
      <alignment horizontal="center" vertical="center" wrapText="1"/>
    </xf>
    <xf numFmtId="1" fontId="5" fillId="24" borderId="12" xfId="40" applyNumberFormat="1" applyFont="1" applyFill="1" applyBorder="1" applyAlignment="1">
      <alignment horizontal="center" vertical="center" wrapText="1"/>
    </xf>
    <xf numFmtId="1" fontId="5" fillId="24" borderId="13" xfId="40" applyNumberFormat="1" applyFont="1" applyFill="1" applyBorder="1" applyAlignment="1">
      <alignment horizontal="center" vertical="center" wrapText="1"/>
    </xf>
    <xf numFmtId="49" fontId="4" fillId="0" borderId="50" xfId="0" applyNumberFormat="1" applyFont="1" applyFill="1" applyBorder="1" applyAlignment="1">
      <alignment horizontal="left" vertical="center" wrapText="1"/>
    </xf>
    <xf numFmtId="49" fontId="5" fillId="0" borderId="16" xfId="0" applyNumberFormat="1" applyFont="1" applyFill="1" applyBorder="1" applyAlignment="1">
      <alignment horizontal="left" vertical="center" wrapText="1"/>
    </xf>
    <xf numFmtId="0" fontId="4" fillId="0" borderId="21" xfId="0" applyNumberFormat="1" applyFont="1" applyFill="1" applyBorder="1" applyAlignment="1" applyProtection="1">
      <alignment horizontal="center" vertical="center" wrapText="1"/>
    </xf>
    <xf numFmtId="0" fontId="4" fillId="0" borderId="18" xfId="0" applyNumberFormat="1" applyFont="1" applyFill="1" applyBorder="1" applyAlignment="1" applyProtection="1">
      <alignment horizontal="center" vertical="center" wrapText="1"/>
    </xf>
    <xf numFmtId="49" fontId="4" fillId="0" borderId="19" xfId="0" applyNumberFormat="1" applyFont="1" applyFill="1" applyBorder="1" applyAlignment="1" applyProtection="1">
      <alignment horizontal="center" vertical="center" wrapText="1"/>
    </xf>
    <xf numFmtId="49" fontId="4" fillId="0" borderId="17" xfId="0" applyNumberFormat="1" applyFont="1" applyFill="1" applyBorder="1" applyAlignment="1" applyProtection="1">
      <alignment horizontal="center" vertical="center" wrapText="1"/>
    </xf>
    <xf numFmtId="49" fontId="4" fillId="0" borderId="18" xfId="0" applyNumberFormat="1" applyFont="1" applyFill="1" applyBorder="1" applyAlignment="1" applyProtection="1">
      <alignment horizontal="center" vertical="center" wrapText="1"/>
    </xf>
    <xf numFmtId="49" fontId="4" fillId="0" borderId="20" xfId="0" applyNumberFormat="1" applyFont="1" applyFill="1" applyBorder="1" applyAlignment="1" applyProtection="1">
      <alignment horizontal="center" vertical="center" wrapText="1"/>
    </xf>
    <xf numFmtId="49" fontId="4" fillId="0" borderId="51" xfId="0" applyNumberFormat="1" applyFont="1" applyFill="1" applyBorder="1" applyAlignment="1">
      <alignment horizontal="left" vertical="center" wrapText="1"/>
    </xf>
    <xf numFmtId="0" fontId="4" fillId="0" borderId="23" xfId="0" applyFont="1" applyFill="1" applyBorder="1" applyAlignment="1">
      <alignment horizontal="center" vertical="center"/>
    </xf>
    <xf numFmtId="0" fontId="4" fillId="0" borderId="26" xfId="0" applyFont="1" applyFill="1" applyBorder="1" applyAlignment="1">
      <alignment horizontal="center" vertical="center"/>
    </xf>
    <xf numFmtId="0" fontId="4" fillId="0" borderId="27" xfId="0" applyNumberFormat="1" applyFont="1" applyFill="1" applyBorder="1" applyAlignment="1" applyProtection="1">
      <alignment horizontal="center" vertical="center" wrapText="1"/>
    </xf>
    <xf numFmtId="0" fontId="4" fillId="0" borderId="24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3" xfId="0" applyNumberFormat="1" applyFont="1" applyFill="1" applyBorder="1" applyAlignment="1" applyProtection="1">
      <alignment horizontal="center" vertical="center" wrapText="1"/>
    </xf>
    <xf numFmtId="49" fontId="4" fillId="0" borderId="24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0" fontId="4" fillId="0" borderId="25" xfId="0" applyNumberFormat="1" applyFont="1" applyFill="1" applyBorder="1" applyAlignment="1" applyProtection="1">
      <alignment horizontal="center" vertical="center" wrapText="1"/>
    </xf>
    <xf numFmtId="0" fontId="4" fillId="0" borderId="23" xfId="0" applyNumberFormat="1" applyFont="1" applyFill="1" applyBorder="1" applyAlignment="1" applyProtection="1">
      <alignment horizontal="center" vertical="center" wrapText="1"/>
    </xf>
    <xf numFmtId="0" fontId="4" fillId="0" borderId="26" xfId="0" applyNumberFormat="1" applyFont="1" applyFill="1" applyBorder="1" applyAlignment="1" applyProtection="1">
      <alignment horizontal="center" vertical="center" wrapText="1"/>
    </xf>
    <xf numFmtId="0" fontId="4" fillId="0" borderId="29" xfId="0" applyFont="1" applyFill="1" applyBorder="1" applyAlignment="1">
      <alignment horizontal="center" vertical="center"/>
    </xf>
    <xf numFmtId="0" fontId="4" fillId="0" borderId="30" xfId="0" applyFont="1" applyFill="1" applyBorder="1" applyAlignment="1">
      <alignment horizontal="center" vertical="center"/>
    </xf>
    <xf numFmtId="0" fontId="4" fillId="0" borderId="32" xfId="0" applyFont="1" applyFill="1" applyBorder="1" applyAlignment="1">
      <alignment horizontal="center" vertical="center"/>
    </xf>
    <xf numFmtId="49" fontId="5" fillId="0" borderId="34" xfId="0" applyNumberFormat="1" applyFont="1" applyFill="1" applyBorder="1" applyAlignment="1">
      <alignment vertical="center" wrapText="1"/>
    </xf>
    <xf numFmtId="49" fontId="5" fillId="0" borderId="47" xfId="0" applyNumberFormat="1" applyFont="1" applyFill="1" applyBorder="1" applyAlignment="1">
      <alignment vertical="center" wrapText="1"/>
    </xf>
    <xf numFmtId="49" fontId="5" fillId="0" borderId="50" xfId="0" applyNumberFormat="1" applyFont="1" applyFill="1" applyBorder="1" applyAlignment="1">
      <alignment vertical="center" wrapText="1"/>
    </xf>
    <xf numFmtId="49" fontId="5" fillId="0" borderId="63" xfId="37" applyNumberFormat="1" applyFont="1" applyFill="1" applyBorder="1" applyAlignment="1" applyProtection="1">
      <alignment horizontal="center" vertical="center" wrapText="1"/>
    </xf>
    <xf numFmtId="49" fontId="5" fillId="0" borderId="43" xfId="37" applyNumberFormat="1" applyFont="1" applyFill="1" applyBorder="1" applyAlignment="1" applyProtection="1">
      <alignment horizontal="center" vertical="center" wrapText="1"/>
    </xf>
    <xf numFmtId="49" fontId="5" fillId="0" borderId="45" xfId="37" applyNumberFormat="1" applyFont="1" applyFill="1" applyBorder="1" applyAlignment="1" applyProtection="1">
      <alignment horizontal="center" vertical="center" wrapText="1"/>
    </xf>
    <xf numFmtId="49" fontId="5" fillId="0" borderId="42" xfId="37" applyNumberFormat="1" applyFont="1" applyFill="1" applyBorder="1" applyAlignment="1" applyProtection="1">
      <alignment horizontal="center" vertical="center" wrapText="1"/>
    </xf>
    <xf numFmtId="49" fontId="5" fillId="0" borderId="44" xfId="37" applyNumberFormat="1" applyFont="1" applyFill="1" applyBorder="1" applyAlignment="1" applyProtection="1">
      <alignment horizontal="center" vertical="center" wrapText="1"/>
    </xf>
    <xf numFmtId="1" fontId="5" fillId="24" borderId="38" xfId="40" applyNumberFormat="1" applyFont="1" applyFill="1" applyBorder="1" applyAlignment="1" applyProtection="1">
      <alignment horizontal="center" vertical="center"/>
    </xf>
    <xf numFmtId="1" fontId="5" fillId="24" borderId="39" xfId="40" applyNumberFormat="1" applyFont="1" applyFill="1" applyBorder="1" applyAlignment="1" applyProtection="1">
      <alignment horizontal="center" vertical="center"/>
    </xf>
    <xf numFmtId="1" fontId="5" fillId="24" borderId="40" xfId="40" applyNumberFormat="1" applyFont="1" applyFill="1" applyBorder="1" applyAlignment="1" applyProtection="1">
      <alignment horizontal="center" vertical="center"/>
    </xf>
    <xf numFmtId="1" fontId="5" fillId="24" borderId="42" xfId="40" applyNumberFormat="1" applyFont="1" applyFill="1" applyBorder="1" applyAlignment="1" applyProtection="1">
      <alignment horizontal="center" vertical="center"/>
    </xf>
    <xf numFmtId="1" fontId="5" fillId="24" borderId="43" xfId="40" applyNumberFormat="1" applyFont="1" applyFill="1" applyBorder="1" applyAlignment="1" applyProtection="1">
      <alignment horizontal="center" vertical="center"/>
    </xf>
    <xf numFmtId="1" fontId="5" fillId="24" borderId="45" xfId="40" applyNumberFormat="1" applyFont="1" applyFill="1" applyBorder="1" applyAlignment="1" applyProtection="1">
      <alignment horizontal="center" vertical="center"/>
    </xf>
    <xf numFmtId="1" fontId="5" fillId="24" borderId="44" xfId="40" applyNumberFormat="1" applyFont="1" applyFill="1" applyBorder="1" applyAlignment="1" applyProtection="1">
      <alignment horizontal="center" vertical="center"/>
    </xf>
    <xf numFmtId="1" fontId="5" fillId="24" borderId="10" xfId="40" applyNumberFormat="1" applyFont="1" applyFill="1" applyBorder="1" applyAlignment="1" applyProtection="1">
      <alignment horizontal="center" vertical="center"/>
    </xf>
    <xf numFmtId="1" fontId="5" fillId="24" borderId="35" xfId="40" applyNumberFormat="1" applyFont="1" applyFill="1" applyBorder="1" applyAlignment="1" applyProtection="1">
      <alignment horizontal="center" vertical="center"/>
    </xf>
    <xf numFmtId="1" fontId="5" fillId="24" borderId="12" xfId="40" applyNumberFormat="1" applyFont="1" applyFill="1" applyBorder="1" applyAlignment="1" applyProtection="1">
      <alignment horizontal="center" vertical="center"/>
    </xf>
    <xf numFmtId="1" fontId="5" fillId="24" borderId="13" xfId="40" applyNumberFormat="1" applyFont="1" applyFill="1" applyBorder="1" applyAlignment="1" applyProtection="1">
      <alignment horizontal="center" vertical="center"/>
    </xf>
    <xf numFmtId="1" fontId="5" fillId="24" borderId="65" xfId="40" applyNumberFormat="1" applyFont="1" applyFill="1" applyBorder="1" applyAlignment="1">
      <alignment horizontal="center" vertical="center" wrapText="1"/>
    </xf>
    <xf numFmtId="165" fontId="5" fillId="24" borderId="0" xfId="40" applyNumberFormat="1" applyFont="1" applyFill="1" applyBorder="1" applyAlignment="1" applyProtection="1">
      <alignment horizontal="right" vertical="center"/>
    </xf>
    <xf numFmtId="165" fontId="4" fillId="24" borderId="0" xfId="40" applyNumberFormat="1" applyFont="1" applyFill="1" applyBorder="1" applyAlignment="1" applyProtection="1">
      <alignment vertical="center"/>
    </xf>
    <xf numFmtId="0" fontId="5" fillId="24" borderId="0" xfId="0" applyFont="1" applyFill="1" applyBorder="1" applyAlignment="1" applyProtection="1">
      <alignment horizontal="right" vertical="center"/>
    </xf>
    <xf numFmtId="165" fontId="4" fillId="0" borderId="0" xfId="40" applyNumberFormat="1" applyFont="1" applyFill="1" applyBorder="1" applyAlignment="1" applyProtection="1">
      <alignment vertical="center"/>
    </xf>
    <xf numFmtId="0" fontId="0" fillId="0" borderId="0" xfId="0" applyFill="1"/>
    <xf numFmtId="1" fontId="5" fillId="0" borderId="17" xfId="37" applyNumberFormat="1" applyFont="1" applyFill="1" applyBorder="1" applyAlignment="1">
      <alignment horizontal="center" vertical="center"/>
    </xf>
    <xf numFmtId="1" fontId="4" fillId="0" borderId="23" xfId="37" applyNumberFormat="1" applyFont="1" applyFill="1" applyBorder="1" applyAlignment="1">
      <alignment horizontal="center" vertical="center"/>
    </xf>
    <xf numFmtId="1" fontId="4" fillId="0" borderId="29" xfId="37" applyNumberFormat="1" applyFont="1" applyFill="1" applyBorder="1" applyAlignment="1">
      <alignment horizontal="center" vertical="center"/>
    </xf>
    <xf numFmtId="49" fontId="4" fillId="0" borderId="46" xfId="37" applyNumberFormat="1" applyFont="1" applyFill="1" applyBorder="1" applyAlignment="1" applyProtection="1">
      <alignment horizontal="left" vertical="center"/>
    </xf>
    <xf numFmtId="49" fontId="4" fillId="0" borderId="16" xfId="37" applyNumberFormat="1" applyFont="1" applyFill="1" applyBorder="1" applyAlignment="1" applyProtection="1">
      <alignment horizontal="left" vertical="center"/>
    </xf>
    <xf numFmtId="0" fontId="4" fillId="0" borderId="0" xfId="37" applyFont="1"/>
    <xf numFmtId="0" fontId="28" fillId="0" borderId="0" xfId="37" applyFont="1"/>
    <xf numFmtId="0" fontId="2" fillId="0" borderId="0" xfId="37" applyFont="1" applyBorder="1" applyAlignment="1"/>
    <xf numFmtId="0" fontId="10" fillId="0" borderId="0" xfId="37" applyFont="1" applyBorder="1" applyAlignment="1">
      <alignment horizontal="center" vertical="center"/>
    </xf>
    <xf numFmtId="0" fontId="10" fillId="0" borderId="0" xfId="37" applyFont="1" applyAlignment="1">
      <alignment horizontal="center" vertical="center"/>
    </xf>
    <xf numFmtId="0" fontId="28" fillId="0" borderId="0" xfId="37" applyFont="1" applyBorder="1" applyAlignment="1">
      <alignment horizontal="center" vertical="center"/>
    </xf>
    <xf numFmtId="0" fontId="28" fillId="0" borderId="0" xfId="37" applyFont="1" applyBorder="1" applyAlignment="1">
      <alignment horizontal="right" vertical="center"/>
    </xf>
    <xf numFmtId="0" fontId="2" fillId="0" borderId="0" xfId="37" applyFont="1" applyBorder="1" applyAlignment="1">
      <alignment horizontal="center" wrapText="1"/>
    </xf>
    <xf numFmtId="0" fontId="31" fillId="0" borderId="0" xfId="37" applyFont="1" applyAlignment="1">
      <alignment wrapText="1"/>
    </xf>
    <xf numFmtId="0" fontId="4" fillId="0" borderId="0" xfId="37" applyFont="1" applyAlignment="1">
      <alignment horizontal="center" wrapText="1"/>
    </xf>
    <xf numFmtId="0" fontId="4" fillId="0" borderId="0" xfId="37" applyFont="1" applyBorder="1"/>
    <xf numFmtId="0" fontId="32" fillId="0" borderId="0" xfId="36" applyFont="1" applyAlignment="1"/>
    <xf numFmtId="0" fontId="30" fillId="0" borderId="0" xfId="36" applyFont="1"/>
    <xf numFmtId="0" fontId="35" fillId="0" borderId="0" xfId="0" applyFont="1" applyAlignment="1"/>
    <xf numFmtId="0" fontId="4" fillId="0" borderId="0" xfId="0" applyFont="1"/>
    <xf numFmtId="0" fontId="29" fillId="0" borderId="0" xfId="0" applyFont="1" applyAlignment="1">
      <alignment vertical="center" wrapText="1"/>
    </xf>
    <xf numFmtId="0" fontId="36" fillId="0" borderId="0" xfId="0" applyFont="1" applyBorder="1" applyAlignment="1"/>
    <xf numFmtId="0" fontId="34" fillId="0" borderId="0" xfId="0" applyFont="1" applyBorder="1" applyAlignment="1">
      <alignment horizontal="center"/>
    </xf>
    <xf numFmtId="0" fontId="28" fillId="0" borderId="0" xfId="0" applyFont="1" applyBorder="1" applyAlignment="1"/>
    <xf numFmtId="0" fontId="28" fillId="0" borderId="0" xfId="0" applyFont="1"/>
    <xf numFmtId="0" fontId="43" fillId="0" borderId="0" xfId="0" applyFont="1" applyAlignment="1">
      <alignment vertical="top" wrapText="1"/>
    </xf>
    <xf numFmtId="0" fontId="37" fillId="0" borderId="0" xfId="0" applyFont="1" applyFill="1" applyAlignment="1">
      <alignment horizontal="left" wrapText="1"/>
    </xf>
    <xf numFmtId="0" fontId="0" fillId="0" borderId="0" xfId="0" applyAlignment="1">
      <alignment wrapText="1"/>
    </xf>
    <xf numFmtId="0" fontId="32" fillId="0" borderId="0" xfId="37" applyFont="1" applyBorder="1" applyAlignment="1">
      <alignment horizontal="center" wrapText="1"/>
    </xf>
    <xf numFmtId="0" fontId="33" fillId="0" borderId="0" xfId="37" applyFont="1" applyAlignment="1">
      <alignment wrapText="1"/>
    </xf>
    <xf numFmtId="0" fontId="33" fillId="0" borderId="0" xfId="37" applyFont="1" applyBorder="1" applyAlignment="1">
      <alignment horizontal="center" vertical="center"/>
    </xf>
    <xf numFmtId="0" fontId="33" fillId="0" borderId="0" xfId="37" applyFont="1" applyBorder="1" applyAlignment="1">
      <alignment horizontal="left" vertical="center"/>
    </xf>
    <xf numFmtId="0" fontId="33" fillId="0" borderId="0" xfId="37" applyFont="1" applyBorder="1" applyAlignment="1">
      <alignment horizontal="center" vertical="center" wrapText="1"/>
    </xf>
    <xf numFmtId="0" fontId="33" fillId="0" borderId="0" xfId="37" applyFont="1" applyBorder="1" applyAlignment="1">
      <alignment horizontal="right" vertical="center"/>
    </xf>
    <xf numFmtId="0" fontId="32" fillId="0" borderId="76" xfId="37" applyFont="1" applyBorder="1" applyAlignment="1">
      <alignment horizontal="center" vertical="center"/>
    </xf>
    <xf numFmtId="0" fontId="32" fillId="0" borderId="77" xfId="37" applyFont="1" applyBorder="1" applyAlignment="1">
      <alignment horizontal="center" vertical="center"/>
    </xf>
    <xf numFmtId="0" fontId="32" fillId="0" borderId="78" xfId="37" applyFont="1" applyBorder="1" applyAlignment="1">
      <alignment horizontal="center" vertical="center"/>
    </xf>
    <xf numFmtId="0" fontId="32" fillId="0" borderId="79" xfId="37" applyFont="1" applyBorder="1" applyAlignment="1">
      <alignment horizontal="center" vertical="center"/>
    </xf>
    <xf numFmtId="0" fontId="32" fillId="0" borderId="80" xfId="37" applyFont="1" applyBorder="1" applyAlignment="1">
      <alignment horizontal="center" vertical="center"/>
    </xf>
    <xf numFmtId="0" fontId="32" fillId="0" borderId="61" xfId="37" applyFont="1" applyBorder="1" applyAlignment="1">
      <alignment horizontal="center" vertical="center"/>
    </xf>
    <xf numFmtId="0" fontId="32" fillId="0" borderId="36" xfId="37" applyFont="1" applyBorder="1" applyAlignment="1">
      <alignment horizontal="center" vertical="center"/>
    </xf>
    <xf numFmtId="0" fontId="32" fillId="0" borderId="69" xfId="37" applyFont="1" applyBorder="1" applyAlignment="1">
      <alignment horizontal="center" vertical="center"/>
    </xf>
    <xf numFmtId="0" fontId="32" fillId="0" borderId="81" xfId="37" applyFont="1" applyBorder="1" applyAlignment="1">
      <alignment horizontal="center" vertical="center"/>
    </xf>
    <xf numFmtId="0" fontId="32" fillId="0" borderId="82" xfId="37" applyFont="1" applyBorder="1" applyAlignment="1">
      <alignment horizontal="center" vertical="center"/>
    </xf>
    <xf numFmtId="0" fontId="32" fillId="0" borderId="83" xfId="37" applyFont="1" applyBorder="1" applyAlignment="1">
      <alignment horizontal="center" vertical="center"/>
    </xf>
    <xf numFmtId="0" fontId="32" fillId="0" borderId="84" xfId="37" applyFont="1" applyBorder="1" applyAlignment="1">
      <alignment horizontal="center" vertical="center"/>
    </xf>
    <xf numFmtId="0" fontId="32" fillId="0" borderId="10" xfId="37" applyFont="1" applyBorder="1" applyAlignment="1">
      <alignment horizontal="center" vertical="center"/>
    </xf>
    <xf numFmtId="0" fontId="32" fillId="0" borderId="35" xfId="37" applyFont="1" applyBorder="1" applyAlignment="1">
      <alignment horizontal="center" vertical="center"/>
    </xf>
    <xf numFmtId="0" fontId="32" fillId="0" borderId="13" xfId="37" applyFont="1" applyBorder="1" applyAlignment="1">
      <alignment horizontal="center" vertical="center"/>
    </xf>
    <xf numFmtId="0" fontId="32" fillId="0" borderId="85" xfId="37" applyFont="1" applyBorder="1" applyAlignment="1">
      <alignment horizontal="center" vertical="center"/>
    </xf>
    <xf numFmtId="0" fontId="32" fillId="0" borderId="86" xfId="37" applyFont="1" applyBorder="1" applyAlignment="1">
      <alignment horizontal="center" vertical="center"/>
    </xf>
    <xf numFmtId="0" fontId="32" fillId="0" borderId="87" xfId="39" applyFont="1" applyBorder="1" applyAlignment="1">
      <alignment horizontal="center" vertical="center"/>
    </xf>
    <xf numFmtId="0" fontId="32" fillId="0" borderId="88" xfId="39" applyFont="1" applyBorder="1" applyAlignment="1">
      <alignment horizontal="center" vertical="center"/>
    </xf>
    <xf numFmtId="0" fontId="32" fillId="0" borderId="89" xfId="39" applyFont="1" applyBorder="1" applyAlignment="1">
      <alignment horizontal="center" vertical="center"/>
    </xf>
    <xf numFmtId="0" fontId="30" fillId="0" borderId="90" xfId="37" applyFont="1" applyBorder="1" applyAlignment="1">
      <alignment horizontal="center"/>
    </xf>
    <xf numFmtId="0" fontId="30" fillId="0" borderId="72" xfId="37" applyFont="1" applyFill="1" applyBorder="1" applyAlignment="1">
      <alignment horizontal="center" vertical="center" wrapText="1"/>
    </xf>
    <xf numFmtId="0" fontId="30" fillId="0" borderId="73" xfId="37" applyFont="1" applyFill="1" applyBorder="1" applyAlignment="1">
      <alignment horizontal="center" vertical="center" wrapText="1"/>
    </xf>
    <xf numFmtId="0" fontId="30" fillId="0" borderId="74" xfId="37" applyFont="1" applyFill="1" applyBorder="1" applyAlignment="1">
      <alignment horizontal="center" vertical="center" wrapText="1"/>
    </xf>
    <xf numFmtId="0" fontId="30" fillId="0" borderId="91" xfId="37" applyFont="1" applyFill="1" applyBorder="1" applyAlignment="1">
      <alignment horizontal="center" vertical="center" wrapText="1"/>
    </xf>
    <xf numFmtId="0" fontId="30" fillId="0" borderId="92" xfId="37" applyFont="1" applyFill="1" applyBorder="1" applyAlignment="1">
      <alignment horizontal="center" vertical="center" wrapText="1"/>
    </xf>
    <xf numFmtId="0" fontId="30" fillId="0" borderId="73" xfId="37" applyFont="1" applyFill="1" applyBorder="1" applyAlignment="1">
      <alignment horizontal="center" vertical="center"/>
    </xf>
    <xf numFmtId="0" fontId="30" fillId="0" borderId="92" xfId="37" applyFont="1" applyFill="1" applyBorder="1" applyAlignment="1">
      <alignment horizontal="center" vertical="center"/>
    </xf>
    <xf numFmtId="0" fontId="30" fillId="0" borderId="72" xfId="37" applyFont="1" applyFill="1" applyBorder="1" applyAlignment="1">
      <alignment horizontal="center" vertical="center"/>
    </xf>
    <xf numFmtId="0" fontId="30" fillId="0" borderId="73" xfId="37" applyFont="1" applyBorder="1" applyAlignment="1">
      <alignment horizontal="center" vertical="center"/>
    </xf>
    <xf numFmtId="0" fontId="30" fillId="0" borderId="74" xfId="37" applyFont="1" applyBorder="1" applyAlignment="1">
      <alignment horizontal="center" vertical="center"/>
    </xf>
    <xf numFmtId="0" fontId="30" fillId="0" borderId="91" xfId="37" applyFont="1" applyBorder="1" applyAlignment="1">
      <alignment horizontal="center" vertical="center"/>
    </xf>
    <xf numFmtId="0" fontId="30" fillId="0" borderId="92" xfId="37" applyFont="1" applyBorder="1" applyAlignment="1">
      <alignment horizontal="center" vertical="center"/>
    </xf>
    <xf numFmtId="0" fontId="30" fillId="0" borderId="17" xfId="37" applyFont="1" applyBorder="1" applyAlignment="1">
      <alignment horizontal="center" vertical="center"/>
    </xf>
    <xf numFmtId="0" fontId="30" fillId="0" borderId="18" xfId="37" applyFont="1" applyBorder="1" applyAlignment="1">
      <alignment horizontal="center" vertical="center"/>
    </xf>
    <xf numFmtId="0" fontId="30" fillId="0" borderId="20" xfId="37" applyFont="1" applyBorder="1" applyAlignment="1">
      <alignment horizontal="center" vertical="center"/>
    </xf>
    <xf numFmtId="0" fontId="30" fillId="0" borderId="30" xfId="37" applyFont="1" applyBorder="1" applyAlignment="1">
      <alignment horizontal="center" vertical="center"/>
    </xf>
    <xf numFmtId="0" fontId="30" fillId="0" borderId="60" xfId="37" applyFont="1" applyBorder="1" applyAlignment="1">
      <alignment horizontal="center"/>
    </xf>
    <xf numFmtId="0" fontId="30" fillId="0" borderId="29" xfId="37" applyFont="1" applyFill="1" applyBorder="1" applyAlignment="1">
      <alignment horizontal="center" vertical="center"/>
    </xf>
    <xf numFmtId="0" fontId="30" fillId="0" borderId="30" xfId="37" applyFont="1" applyFill="1" applyBorder="1" applyAlignment="1">
      <alignment horizontal="center" vertical="center"/>
    </xf>
    <xf numFmtId="0" fontId="30" fillId="0" borderId="32" xfId="37" applyFont="1" applyFill="1" applyBorder="1" applyAlignment="1">
      <alignment horizontal="center" vertical="center"/>
    </xf>
    <xf numFmtId="0" fontId="30" fillId="0" borderId="33" xfId="37" applyFont="1" applyFill="1" applyBorder="1" applyAlignment="1">
      <alignment horizontal="center" vertical="center"/>
    </xf>
    <xf numFmtId="0" fontId="30" fillId="0" borderId="31" xfId="37" applyFont="1" applyFill="1" applyBorder="1" applyAlignment="1">
      <alignment horizontal="center" vertical="center"/>
    </xf>
    <xf numFmtId="0" fontId="30" fillId="0" borderId="0" xfId="37" applyFont="1" applyBorder="1" applyAlignment="1">
      <alignment horizontal="center"/>
    </xf>
    <xf numFmtId="0" fontId="30" fillId="0" borderId="0" xfId="37" applyFont="1" applyFill="1" applyBorder="1" applyAlignment="1">
      <alignment horizontal="center" vertical="center"/>
    </xf>
    <xf numFmtId="0" fontId="30" fillId="0" borderId="0" xfId="37" applyFont="1" applyBorder="1" applyAlignment="1">
      <alignment horizontal="center" vertical="center"/>
    </xf>
    <xf numFmtId="0" fontId="30" fillId="0" borderId="0" xfId="39" applyFont="1" applyBorder="1" applyAlignment="1">
      <alignment horizontal="center" vertical="center" wrapText="1"/>
    </xf>
    <xf numFmtId="0" fontId="30" fillId="0" borderId="0" xfId="37" applyFont="1" applyAlignment="1">
      <alignment horizontal="center" wrapText="1"/>
    </xf>
    <xf numFmtId="168" fontId="5" fillId="0" borderId="12" xfId="37" applyNumberFormat="1" applyFont="1" applyFill="1" applyBorder="1" applyAlignment="1" applyProtection="1">
      <alignment horizontal="center" vertical="center"/>
    </xf>
    <xf numFmtId="164" fontId="5" fillId="0" borderId="43" xfId="37" applyNumberFormat="1" applyFont="1" applyFill="1" applyBorder="1" applyAlignment="1">
      <alignment horizontal="center" vertical="center" wrapText="1"/>
    </xf>
    <xf numFmtId="0" fontId="4" fillId="0" borderId="61" xfId="37" applyFont="1" applyFill="1" applyBorder="1" applyAlignment="1">
      <alignment horizontal="center" vertical="center" wrapText="1"/>
    </xf>
    <xf numFmtId="0" fontId="4" fillId="0" borderId="36" xfId="37" applyFont="1" applyFill="1" applyBorder="1" applyAlignment="1">
      <alignment horizontal="center" vertical="center" wrapText="1"/>
    </xf>
    <xf numFmtId="1" fontId="4" fillId="0" borderId="36" xfId="37" applyNumberFormat="1" applyFont="1" applyFill="1" applyBorder="1" applyAlignment="1">
      <alignment horizontal="center" vertical="center" wrapText="1"/>
    </xf>
    <xf numFmtId="1" fontId="4" fillId="0" borderId="37" xfId="37" applyNumberFormat="1" applyFont="1" applyFill="1" applyBorder="1" applyAlignment="1">
      <alignment horizontal="center" vertical="center" wrapText="1"/>
    </xf>
    <xf numFmtId="49" fontId="4" fillId="0" borderId="15" xfId="37" applyNumberFormat="1" applyFont="1" applyFill="1" applyBorder="1" applyAlignment="1" applyProtection="1">
      <alignment horizontal="left" vertical="center"/>
    </xf>
    <xf numFmtId="49" fontId="5" fillId="0" borderId="34" xfId="37" applyNumberFormat="1" applyFont="1" applyFill="1" applyBorder="1" applyAlignment="1">
      <alignment horizontal="left" vertical="center"/>
    </xf>
    <xf numFmtId="1" fontId="4" fillId="0" borderId="61" xfId="37" applyNumberFormat="1" applyFont="1" applyFill="1" applyBorder="1" applyAlignment="1">
      <alignment horizontal="center" vertical="center" wrapText="1"/>
    </xf>
    <xf numFmtId="0" fontId="30" fillId="0" borderId="31" xfId="37" applyFont="1" applyBorder="1" applyAlignment="1">
      <alignment horizontal="center" vertical="center"/>
    </xf>
    <xf numFmtId="49" fontId="4" fillId="0" borderId="60" xfId="37" applyNumberFormat="1" applyFont="1" applyFill="1" applyBorder="1" applyAlignment="1">
      <alignment horizontal="left" vertical="center" wrapText="1"/>
    </xf>
    <xf numFmtId="1" fontId="4" fillId="0" borderId="21" xfId="37" applyNumberFormat="1" applyFont="1" applyFill="1" applyBorder="1" applyAlignment="1">
      <alignment horizontal="center" vertical="center" wrapText="1"/>
    </xf>
    <xf numFmtId="1" fontId="4" fillId="0" borderId="18" xfId="37" applyNumberFormat="1" applyFont="1" applyFill="1" applyBorder="1" applyAlignment="1">
      <alignment horizontal="center" vertical="center" wrapText="1"/>
    </xf>
    <xf numFmtId="1" fontId="4" fillId="0" borderId="19" xfId="37" applyNumberFormat="1" applyFont="1" applyFill="1" applyBorder="1" applyAlignment="1">
      <alignment horizontal="center" vertical="center" wrapText="1"/>
    </xf>
    <xf numFmtId="0" fontId="4" fillId="0" borderId="20" xfId="37" applyFont="1" applyFill="1" applyBorder="1" applyAlignment="1">
      <alignment horizontal="center" vertical="center" wrapText="1"/>
    </xf>
    <xf numFmtId="0" fontId="4" fillId="0" borderId="33" xfId="37" applyFont="1" applyFill="1" applyBorder="1" applyAlignment="1">
      <alignment horizontal="center" vertical="center" wrapText="1"/>
    </xf>
    <xf numFmtId="167" fontId="5" fillId="0" borderId="121" xfId="37" applyNumberFormat="1" applyFont="1" applyFill="1" applyBorder="1" applyAlignment="1">
      <alignment horizontal="center" vertical="center" wrapText="1"/>
    </xf>
    <xf numFmtId="49" fontId="5" fillId="0" borderId="71" xfId="37" applyNumberFormat="1" applyFont="1" applyFill="1" applyBorder="1" applyAlignment="1" applyProtection="1">
      <alignment horizontal="center" vertical="center" wrapText="1"/>
    </xf>
    <xf numFmtId="49" fontId="5" fillId="0" borderId="11" xfId="37" applyNumberFormat="1" applyFont="1" applyFill="1" applyBorder="1" applyAlignment="1" applyProtection="1">
      <alignment horizontal="center" vertical="center" wrapText="1"/>
    </xf>
    <xf numFmtId="0" fontId="4" fillId="0" borderId="17" xfId="0" applyFont="1" applyFill="1" applyBorder="1" applyAlignment="1">
      <alignment horizontal="center" vertical="center"/>
    </xf>
    <xf numFmtId="164" fontId="4" fillId="0" borderId="18" xfId="37" applyNumberFormat="1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/>
    </xf>
    <xf numFmtId="0" fontId="4" fillId="0" borderId="52" xfId="0" applyFont="1" applyFill="1" applyBorder="1" applyAlignment="1">
      <alignment horizontal="center" vertical="center"/>
    </xf>
    <xf numFmtId="164" fontId="4" fillId="0" borderId="49" xfId="37" applyNumberFormat="1" applyFont="1" applyFill="1" applyBorder="1" applyAlignment="1">
      <alignment horizontal="center" vertical="center" wrapText="1"/>
    </xf>
    <xf numFmtId="0" fontId="4" fillId="0" borderId="56" xfId="0" applyFont="1" applyFill="1" applyBorder="1" applyAlignment="1">
      <alignment horizontal="center" vertical="center"/>
    </xf>
    <xf numFmtId="164" fontId="5" fillId="0" borderId="39" xfId="37" applyNumberFormat="1" applyFont="1" applyFill="1" applyBorder="1" applyAlignment="1">
      <alignment horizontal="center" vertical="center" wrapText="1"/>
    </xf>
    <xf numFmtId="164" fontId="5" fillId="0" borderId="62" xfId="37" applyNumberFormat="1" applyFont="1" applyFill="1" applyBorder="1" applyAlignment="1">
      <alignment horizontal="center" vertical="center" wrapText="1"/>
    </xf>
    <xf numFmtId="164" fontId="5" fillId="0" borderId="30" xfId="37" applyNumberFormat="1" applyFont="1" applyFill="1" applyBorder="1" applyAlignment="1">
      <alignment horizontal="center" vertical="center" wrapText="1"/>
    </xf>
    <xf numFmtId="1" fontId="5" fillId="0" borderId="61" xfId="37" applyNumberFormat="1" applyFont="1" applyFill="1" applyBorder="1" applyAlignment="1" applyProtection="1">
      <alignment horizontal="center" vertical="center"/>
    </xf>
    <xf numFmtId="1" fontId="5" fillId="0" borderId="36" xfId="37" applyNumberFormat="1" applyFont="1" applyFill="1" applyBorder="1" applyAlignment="1" applyProtection="1">
      <alignment horizontal="center" vertical="center"/>
    </xf>
    <xf numFmtId="1" fontId="5" fillId="0" borderId="62" xfId="37" applyNumberFormat="1" applyFont="1" applyFill="1" applyBorder="1" applyAlignment="1" applyProtection="1">
      <alignment horizontal="center" vertical="center"/>
    </xf>
    <xf numFmtId="49" fontId="4" fillId="0" borderId="0" xfId="37" applyNumberFormat="1" applyFont="1" applyFill="1" applyBorder="1" applyAlignment="1">
      <alignment horizontal="left" vertical="center" wrapText="1"/>
    </xf>
    <xf numFmtId="167" fontId="5" fillId="24" borderId="0" xfId="0" applyNumberFormat="1" applyFont="1" applyFill="1" applyBorder="1" applyAlignment="1" applyProtection="1">
      <alignment horizontal="center" vertical="center" wrapText="1"/>
    </xf>
    <xf numFmtId="0" fontId="0" fillId="0" borderId="0" xfId="0"/>
    <xf numFmtId="1" fontId="4" fillId="0" borderId="27" xfId="40" applyNumberFormat="1" applyFont="1" applyFill="1" applyBorder="1" applyAlignment="1">
      <alignment horizontal="center" vertical="center"/>
    </xf>
    <xf numFmtId="1" fontId="4" fillId="0" borderId="23" xfId="40" applyNumberFormat="1" applyFont="1" applyFill="1" applyBorder="1" applyAlignment="1">
      <alignment horizontal="center" vertical="center"/>
    </xf>
    <xf numFmtId="49" fontId="5" fillId="0" borderId="0" xfId="37" applyNumberFormat="1" applyFont="1" applyFill="1" applyBorder="1" applyAlignment="1">
      <alignment vertical="center" wrapText="1"/>
    </xf>
    <xf numFmtId="0" fontId="4" fillId="0" borderId="0" xfId="37" applyNumberFormat="1" applyFont="1" applyFill="1" applyBorder="1" applyAlignment="1">
      <alignment horizontal="center" vertical="center"/>
    </xf>
    <xf numFmtId="49" fontId="4" fillId="0" borderId="0" xfId="37" applyNumberFormat="1" applyFont="1" applyFill="1" applyBorder="1" applyAlignment="1">
      <alignment horizontal="center" vertical="center"/>
    </xf>
    <xf numFmtId="0" fontId="4" fillId="0" borderId="0" xfId="37" applyNumberFormat="1" applyFont="1" applyFill="1" applyBorder="1" applyAlignment="1" applyProtection="1">
      <alignment horizontal="center" vertical="center"/>
    </xf>
    <xf numFmtId="167" fontId="5" fillId="0" borderId="0" xfId="37" applyNumberFormat="1" applyFont="1" applyFill="1" applyBorder="1" applyAlignment="1" applyProtection="1">
      <alignment horizontal="center" vertical="center"/>
    </xf>
    <xf numFmtId="1" fontId="5" fillId="0" borderId="0" xfId="37" applyNumberFormat="1" applyFont="1" applyFill="1" applyBorder="1" applyAlignment="1">
      <alignment horizontal="center" vertical="center"/>
    </xf>
    <xf numFmtId="164" fontId="5" fillId="0" borderId="0" xfId="37" applyNumberFormat="1" applyFont="1" applyFill="1" applyBorder="1" applyAlignment="1">
      <alignment horizontal="center" vertical="center" wrapText="1"/>
    </xf>
    <xf numFmtId="0" fontId="5" fillId="0" borderId="0" xfId="37" applyNumberFormat="1" applyFont="1" applyFill="1" applyBorder="1" applyAlignment="1">
      <alignment horizontal="center" vertical="center"/>
    </xf>
    <xf numFmtId="0" fontId="4" fillId="0" borderId="0" xfId="37" applyNumberFormat="1" applyFont="1" applyFill="1" applyBorder="1" applyAlignment="1">
      <alignment horizontal="center" vertical="center" wrapText="1"/>
    </xf>
    <xf numFmtId="49" fontId="5" fillId="0" borderId="50" xfId="40" applyNumberFormat="1" applyFont="1" applyFill="1" applyBorder="1" applyAlignment="1">
      <alignment horizontal="left" vertical="center" wrapText="1"/>
    </xf>
    <xf numFmtId="49" fontId="47" fillId="0" borderId="51" xfId="40" applyNumberFormat="1" applyFont="1" applyFill="1" applyBorder="1" applyAlignment="1">
      <alignment horizontal="left" vertical="center" wrapText="1"/>
    </xf>
    <xf numFmtId="49" fontId="47" fillId="0" borderId="60" xfId="40" applyNumberFormat="1" applyFont="1" applyFill="1" applyBorder="1" applyAlignment="1">
      <alignment horizontal="left" vertical="center" wrapText="1"/>
    </xf>
    <xf numFmtId="1" fontId="4" fillId="0" borderId="29" xfId="40" applyNumberFormat="1" applyFont="1" applyFill="1" applyBorder="1" applyAlignment="1">
      <alignment horizontal="center" vertical="center"/>
    </xf>
    <xf numFmtId="1" fontId="4" fillId="0" borderId="33" xfId="40" applyNumberFormat="1" applyFont="1" applyFill="1" applyBorder="1" applyAlignment="1">
      <alignment horizontal="center" vertical="center"/>
    </xf>
    <xf numFmtId="0" fontId="4" fillId="0" borderId="24" xfId="40" applyFont="1" applyFill="1" applyBorder="1" applyAlignment="1">
      <alignment horizontal="center" vertical="center" wrapText="1"/>
    </xf>
    <xf numFmtId="1" fontId="5" fillId="0" borderId="18" xfId="0" applyNumberFormat="1" applyFont="1" applyFill="1" applyBorder="1" applyAlignment="1" applyProtection="1">
      <alignment horizontal="center" vertical="center"/>
    </xf>
    <xf numFmtId="1" fontId="5" fillId="0" borderId="20" xfId="0" applyNumberFormat="1" applyFont="1" applyFill="1" applyBorder="1" applyAlignment="1" applyProtection="1">
      <alignment horizontal="center" vertical="center"/>
    </xf>
    <xf numFmtId="0" fontId="4" fillId="0" borderId="30" xfId="40" applyFont="1" applyFill="1" applyBorder="1" applyAlignment="1">
      <alignment horizontal="center" vertical="center" wrapText="1"/>
    </xf>
    <xf numFmtId="0" fontId="47" fillId="0" borderId="24" xfId="40" applyFont="1" applyFill="1" applyBorder="1" applyAlignment="1">
      <alignment horizontal="center" vertical="center" wrapText="1"/>
    </xf>
    <xf numFmtId="0" fontId="47" fillId="0" borderId="30" xfId="40" applyFont="1" applyFill="1" applyBorder="1" applyAlignment="1">
      <alignment horizontal="center" vertical="center" wrapText="1"/>
    </xf>
    <xf numFmtId="0" fontId="47" fillId="0" borderId="25" xfId="40" applyFont="1" applyFill="1" applyBorder="1" applyAlignment="1">
      <alignment horizontal="center" vertical="center" wrapText="1"/>
    </xf>
    <xf numFmtId="0" fontId="47" fillId="0" borderId="31" xfId="40" applyFont="1" applyFill="1" applyBorder="1" applyAlignment="1">
      <alignment horizontal="center" vertical="center" wrapText="1"/>
    </xf>
    <xf numFmtId="0" fontId="47" fillId="0" borderId="23" xfId="40" applyFont="1" applyFill="1" applyBorder="1" applyAlignment="1">
      <alignment horizontal="center" vertical="center" wrapText="1"/>
    </xf>
    <xf numFmtId="0" fontId="47" fillId="0" borderId="26" xfId="40" applyFont="1" applyFill="1" applyBorder="1" applyAlignment="1">
      <alignment horizontal="center" vertical="center" wrapText="1"/>
    </xf>
    <xf numFmtId="0" fontId="47" fillId="0" borderId="29" xfId="40" applyFont="1" applyFill="1" applyBorder="1" applyAlignment="1">
      <alignment horizontal="center" vertical="center" wrapText="1"/>
    </xf>
    <xf numFmtId="0" fontId="47" fillId="0" borderId="32" xfId="40" applyFont="1" applyFill="1" applyBorder="1" applyAlignment="1">
      <alignment horizontal="center" vertical="center" wrapText="1"/>
    </xf>
    <xf numFmtId="0" fontId="47" fillId="0" borderId="27" xfId="40" applyFont="1" applyFill="1" applyBorder="1" applyAlignment="1">
      <alignment horizontal="center" vertical="center" wrapText="1"/>
    </xf>
    <xf numFmtId="0" fontId="47" fillId="0" borderId="33" xfId="40" applyFont="1" applyFill="1" applyBorder="1" applyAlignment="1">
      <alignment horizontal="center" vertical="center" wrapText="1"/>
    </xf>
    <xf numFmtId="0" fontId="4" fillId="0" borderId="15" xfId="37" applyNumberFormat="1" applyFont="1" applyFill="1" applyBorder="1" applyAlignment="1" applyProtection="1">
      <alignment horizontal="center" vertical="center"/>
    </xf>
    <xf numFmtId="49" fontId="4" fillId="0" borderId="15" xfId="37" applyNumberFormat="1" applyFont="1" applyFill="1" applyBorder="1" applyAlignment="1" applyProtection="1">
      <alignment horizontal="center" vertical="center"/>
    </xf>
    <xf numFmtId="49" fontId="4" fillId="0" borderId="61" xfId="37" applyNumberFormat="1" applyFont="1" applyFill="1" applyBorder="1" applyAlignment="1">
      <alignment horizontal="center" vertical="center"/>
    </xf>
    <xf numFmtId="0" fontId="4" fillId="0" borderId="10" xfId="37" applyFont="1" applyFill="1" applyBorder="1" applyAlignment="1" applyProtection="1">
      <alignment horizontal="center" vertical="center"/>
    </xf>
    <xf numFmtId="165" fontId="5" fillId="0" borderId="0" xfId="40" applyNumberFormat="1" applyFont="1" applyFill="1" applyBorder="1" applyAlignment="1" applyProtection="1">
      <alignment horizontal="right" vertical="center"/>
    </xf>
    <xf numFmtId="0" fontId="5" fillId="0" borderId="0" xfId="0" applyFont="1" applyFill="1" applyBorder="1" applyAlignment="1" applyProtection="1">
      <alignment horizontal="right" vertical="center"/>
    </xf>
    <xf numFmtId="49" fontId="6" fillId="0" borderId="34" xfId="37" applyNumberFormat="1" applyFont="1" applyFill="1" applyBorder="1" applyAlignment="1">
      <alignment horizontal="left" vertical="center" wrapText="1"/>
    </xf>
    <xf numFmtId="49" fontId="6" fillId="0" borderId="16" xfId="37" applyNumberFormat="1" applyFont="1" applyFill="1" applyBorder="1" applyAlignment="1">
      <alignment horizontal="left" vertical="center" wrapText="1"/>
    </xf>
    <xf numFmtId="167" fontId="6" fillId="0" borderId="34" xfId="37" applyNumberFormat="1" applyFont="1" applyFill="1" applyBorder="1" applyAlignment="1" applyProtection="1">
      <alignment horizontal="center" vertical="center"/>
    </xf>
    <xf numFmtId="0" fontId="6" fillId="0" borderId="10" xfId="37" applyFont="1" applyFill="1" applyBorder="1" applyAlignment="1">
      <alignment horizontal="center" vertical="center" wrapText="1"/>
    </xf>
    <xf numFmtId="167" fontId="6" fillId="0" borderId="16" xfId="37" applyNumberFormat="1" applyFont="1" applyFill="1" applyBorder="1" applyAlignment="1" applyProtection="1">
      <alignment horizontal="center" vertical="center"/>
    </xf>
    <xf numFmtId="0" fontId="6" fillId="0" borderId="17" xfId="37" applyFont="1" applyFill="1" applyBorder="1" applyAlignment="1">
      <alignment horizontal="center" vertical="center" wrapText="1"/>
    </xf>
    <xf numFmtId="49" fontId="6" fillId="0" borderId="34" xfId="37" applyNumberFormat="1" applyFont="1" applyFill="1" applyBorder="1" applyAlignment="1">
      <alignment vertical="center" wrapText="1"/>
    </xf>
    <xf numFmtId="167" fontId="6" fillId="0" borderId="46" xfId="37" applyNumberFormat="1" applyFont="1" applyFill="1" applyBorder="1" applyAlignment="1" applyProtection="1">
      <alignment horizontal="center" vertical="center"/>
    </xf>
    <xf numFmtId="1" fontId="5" fillId="0" borderId="46" xfId="37" applyNumberFormat="1" applyFont="1" applyFill="1" applyBorder="1" applyAlignment="1" applyProtection="1">
      <alignment horizontal="center" vertical="center"/>
    </xf>
    <xf numFmtId="1" fontId="5" fillId="0" borderId="63" xfId="37" applyNumberFormat="1" applyFont="1" applyFill="1" applyBorder="1" applyAlignment="1" applyProtection="1">
      <alignment horizontal="center" vertical="center"/>
    </xf>
    <xf numFmtId="1" fontId="5" fillId="0" borderId="45" xfId="37" applyNumberFormat="1" applyFont="1" applyFill="1" applyBorder="1" applyAlignment="1" applyProtection="1">
      <alignment horizontal="center" vertical="center"/>
    </xf>
    <xf numFmtId="1" fontId="5" fillId="0" borderId="42" xfId="37" applyNumberFormat="1" applyFont="1" applyFill="1" applyBorder="1" applyAlignment="1" applyProtection="1">
      <alignment horizontal="center" vertical="center"/>
    </xf>
    <xf numFmtId="1" fontId="5" fillId="0" borderId="44" xfId="37" applyNumberFormat="1" applyFont="1" applyFill="1" applyBorder="1" applyAlignment="1" applyProtection="1">
      <alignment horizontal="center" vertical="center"/>
    </xf>
    <xf numFmtId="1" fontId="5" fillId="0" borderId="64" xfId="37" applyNumberFormat="1" applyFont="1" applyFill="1" applyBorder="1" applyAlignment="1" applyProtection="1">
      <alignment horizontal="center" vertical="center"/>
    </xf>
    <xf numFmtId="1" fontId="5" fillId="0" borderId="37" xfId="37" applyNumberFormat="1" applyFont="1" applyFill="1" applyBorder="1" applyAlignment="1" applyProtection="1">
      <alignment horizontal="center" vertical="center"/>
    </xf>
    <xf numFmtId="49" fontId="6" fillId="0" borderId="46" xfId="37" applyNumberFormat="1" applyFont="1" applyFill="1" applyBorder="1" applyAlignment="1">
      <alignment horizontal="left" vertical="center" wrapText="1"/>
    </xf>
    <xf numFmtId="168" fontId="4" fillId="0" borderId="37" xfId="37" applyNumberFormat="1" applyFont="1" applyFill="1" applyBorder="1" applyAlignment="1" applyProtection="1">
      <alignment horizontal="center" vertical="center"/>
    </xf>
    <xf numFmtId="167" fontId="6" fillId="0" borderId="47" xfId="37" applyNumberFormat="1" applyFont="1" applyFill="1" applyBorder="1" applyAlignment="1" applyProtection="1">
      <alignment horizontal="center" vertical="center"/>
    </xf>
    <xf numFmtId="49" fontId="6" fillId="0" borderId="47" xfId="37" applyNumberFormat="1" applyFont="1" applyFill="1" applyBorder="1" applyAlignment="1">
      <alignment vertical="center" wrapText="1"/>
    </xf>
    <xf numFmtId="1" fontId="5" fillId="0" borderId="67" xfId="37" applyNumberFormat="1" applyFont="1" applyFill="1" applyBorder="1" applyAlignment="1" applyProtection="1">
      <alignment horizontal="center" vertical="center"/>
    </xf>
    <xf numFmtId="167" fontId="6" fillId="0" borderId="67" xfId="37" applyNumberFormat="1" applyFont="1" applyFill="1" applyBorder="1" applyAlignment="1" applyProtection="1">
      <alignment horizontal="center" vertical="center"/>
    </xf>
    <xf numFmtId="1" fontId="5" fillId="0" borderId="34" xfId="37" applyNumberFormat="1" applyFont="1" applyFill="1" applyBorder="1" applyAlignment="1" applyProtection="1">
      <alignment horizontal="center" vertical="center"/>
    </xf>
    <xf numFmtId="1" fontId="5" fillId="0" borderId="11" xfId="37" applyNumberFormat="1" applyFont="1" applyFill="1" applyBorder="1" applyAlignment="1" applyProtection="1">
      <alignment horizontal="center" vertical="center"/>
    </xf>
    <xf numFmtId="167" fontId="48" fillId="0" borderId="15" xfId="0" applyNumberFormat="1" applyFont="1" applyBorder="1" applyAlignment="1">
      <alignment horizontal="center"/>
    </xf>
    <xf numFmtId="1" fontId="5" fillId="24" borderId="47" xfId="40" applyNumberFormat="1" applyFont="1" applyFill="1" applyBorder="1" applyAlignment="1">
      <alignment horizontal="center" vertical="center" wrapText="1"/>
    </xf>
    <xf numFmtId="1" fontId="5" fillId="24" borderId="14" xfId="40" applyNumberFormat="1" applyFont="1" applyFill="1" applyBorder="1" applyAlignment="1">
      <alignment horizontal="center" vertical="center" wrapText="1"/>
    </xf>
    <xf numFmtId="1" fontId="48" fillId="0" borderId="70" xfId="0" applyNumberFormat="1" applyFont="1" applyBorder="1" applyAlignment="1">
      <alignment horizontal="center"/>
    </xf>
    <xf numFmtId="1" fontId="5" fillId="24" borderId="43" xfId="40" applyNumberFormat="1" applyFont="1" applyFill="1" applyBorder="1" applyAlignment="1">
      <alignment horizontal="center" vertical="center" wrapText="1"/>
    </xf>
    <xf numFmtId="1" fontId="5" fillId="24" borderId="45" xfId="40" applyNumberFormat="1" applyFont="1" applyFill="1" applyBorder="1" applyAlignment="1">
      <alignment horizontal="center" vertical="center" wrapText="1"/>
    </xf>
    <xf numFmtId="1" fontId="5" fillId="24" borderId="36" xfId="40" applyNumberFormat="1" applyFont="1" applyFill="1" applyBorder="1" applyAlignment="1">
      <alignment horizontal="center" vertical="center" wrapText="1"/>
    </xf>
    <xf numFmtId="1" fontId="5" fillId="24" borderId="37" xfId="40" applyNumberFormat="1" applyFont="1" applyFill="1" applyBorder="1" applyAlignment="1">
      <alignment horizontal="center" vertical="center" wrapText="1"/>
    </xf>
    <xf numFmtId="1" fontId="5" fillId="24" borderId="71" xfId="40" applyNumberFormat="1" applyFont="1" applyFill="1" applyBorder="1" applyAlignment="1">
      <alignment horizontal="center" vertical="center" wrapText="1"/>
    </xf>
    <xf numFmtId="1" fontId="5" fillId="24" borderId="11" xfId="40" applyNumberFormat="1" applyFont="1" applyFill="1" applyBorder="1" applyAlignment="1">
      <alignment horizontal="center" vertical="center" wrapText="1"/>
    </xf>
    <xf numFmtId="0" fontId="4" fillId="0" borderId="91" xfId="0" applyNumberFormat="1" applyFont="1" applyFill="1" applyBorder="1" applyAlignment="1" applyProtection="1">
      <alignment horizontal="center" vertical="center" wrapText="1"/>
    </xf>
    <xf numFmtId="0" fontId="4" fillId="0" borderId="73" xfId="0" applyNumberFormat="1" applyFont="1" applyFill="1" applyBorder="1" applyAlignment="1" applyProtection="1">
      <alignment horizontal="center" vertical="center" wrapText="1"/>
    </xf>
    <xf numFmtId="49" fontId="4" fillId="0" borderId="92" xfId="0" applyNumberFormat="1" applyFont="1" applyFill="1" applyBorder="1" applyAlignment="1" applyProtection="1">
      <alignment horizontal="center" vertical="center" wrapText="1"/>
    </xf>
    <xf numFmtId="49" fontId="4" fillId="0" borderId="72" xfId="0" applyNumberFormat="1" applyFont="1" applyFill="1" applyBorder="1" applyAlignment="1" applyProtection="1">
      <alignment horizontal="center" vertical="center" wrapText="1"/>
    </xf>
    <xf numFmtId="49" fontId="4" fillId="0" borderId="73" xfId="0" applyNumberFormat="1" applyFont="1" applyFill="1" applyBorder="1" applyAlignment="1" applyProtection="1">
      <alignment horizontal="center" vertical="center" wrapText="1"/>
    </xf>
    <xf numFmtId="49" fontId="4" fillId="0" borderId="74" xfId="0" applyNumberFormat="1" applyFont="1" applyFill="1" applyBorder="1" applyAlignment="1" applyProtection="1">
      <alignment horizontal="center" vertical="center" wrapText="1"/>
    </xf>
    <xf numFmtId="49" fontId="7" fillId="0" borderId="22" xfId="0" applyNumberFormat="1" applyFont="1" applyFill="1" applyBorder="1" applyAlignment="1">
      <alignment horizontal="left" vertical="center" wrapText="1"/>
    </xf>
    <xf numFmtId="0" fontId="4" fillId="0" borderId="14" xfId="37" applyNumberFormat="1" applyFont="1" applyFill="1" applyBorder="1" applyAlignment="1">
      <alignment horizontal="center" vertical="center" wrapText="1"/>
    </xf>
    <xf numFmtId="1" fontId="6" fillId="0" borderId="38" xfId="37" applyNumberFormat="1" applyFont="1" applyFill="1" applyBorder="1" applyAlignment="1" applyProtection="1">
      <alignment horizontal="center" vertical="center"/>
    </xf>
    <xf numFmtId="1" fontId="5" fillId="24" borderId="63" xfId="40" applyNumberFormat="1" applyFont="1" applyFill="1" applyBorder="1" applyAlignment="1" applyProtection="1">
      <alignment horizontal="center" vertical="center"/>
    </xf>
    <xf numFmtId="167" fontId="6" fillId="24" borderId="34" xfId="40" applyNumberFormat="1" applyFont="1" applyFill="1" applyBorder="1" applyAlignment="1" applyProtection="1">
      <alignment horizontal="center" vertical="center"/>
    </xf>
    <xf numFmtId="1" fontId="6" fillId="24" borderId="42" xfId="40" applyNumberFormat="1" applyFont="1" applyFill="1" applyBorder="1" applyAlignment="1" applyProtection="1">
      <alignment horizontal="center" vertical="center"/>
    </xf>
    <xf numFmtId="167" fontId="5" fillId="24" borderId="43" xfId="40" applyNumberFormat="1" applyFont="1" applyFill="1" applyBorder="1" applyAlignment="1" applyProtection="1">
      <alignment horizontal="center" vertical="center"/>
    </xf>
    <xf numFmtId="167" fontId="5" fillId="24" borderId="44" xfId="40" applyNumberFormat="1" applyFont="1" applyFill="1" applyBorder="1" applyAlignment="1" applyProtection="1">
      <alignment horizontal="center" vertical="center"/>
    </xf>
    <xf numFmtId="1" fontId="5" fillId="24" borderId="41" xfId="40" applyNumberFormat="1" applyFont="1" applyFill="1" applyBorder="1" applyAlignment="1" applyProtection="1">
      <alignment horizontal="center" vertical="center"/>
    </xf>
    <xf numFmtId="1" fontId="5" fillId="24" borderId="34" xfId="40" applyNumberFormat="1" applyFont="1" applyFill="1" applyBorder="1" applyAlignment="1" applyProtection="1">
      <alignment horizontal="center" vertical="center"/>
    </xf>
    <xf numFmtId="1" fontId="6" fillId="24" borderId="47" xfId="40" applyNumberFormat="1" applyFont="1" applyFill="1" applyBorder="1" applyAlignment="1" applyProtection="1">
      <alignment horizontal="center" vertical="center"/>
    </xf>
    <xf numFmtId="1" fontId="5" fillId="24" borderId="61" xfId="40" applyNumberFormat="1" applyFont="1" applyFill="1" applyBorder="1" applyAlignment="1" applyProtection="1">
      <alignment horizontal="center" vertical="center"/>
    </xf>
    <xf numFmtId="1" fontId="5" fillId="24" borderId="36" xfId="40" applyNumberFormat="1" applyFont="1" applyFill="1" applyBorder="1" applyAlignment="1" applyProtection="1">
      <alignment horizontal="center" vertical="center"/>
    </xf>
    <xf numFmtId="1" fontId="5" fillId="24" borderId="37" xfId="40" applyNumberFormat="1" applyFont="1" applyFill="1" applyBorder="1" applyAlignment="1" applyProtection="1">
      <alignment horizontal="center" vertical="center"/>
    </xf>
    <xf numFmtId="1" fontId="5" fillId="24" borderId="62" xfId="40" applyNumberFormat="1" applyFont="1" applyFill="1" applyBorder="1" applyAlignment="1" applyProtection="1">
      <alignment horizontal="center" vertical="center"/>
    </xf>
    <xf numFmtId="0" fontId="6" fillId="0" borderId="38" xfId="37" applyFont="1" applyFill="1" applyBorder="1" applyAlignment="1">
      <alignment horizontal="center" vertical="center" wrapText="1"/>
    </xf>
    <xf numFmtId="1" fontId="5" fillId="0" borderId="17" xfId="0" applyNumberFormat="1" applyFont="1" applyFill="1" applyBorder="1" applyAlignment="1" applyProtection="1">
      <alignment horizontal="center" vertical="center"/>
    </xf>
    <xf numFmtId="167" fontId="5" fillId="0" borderId="16" xfId="0" applyNumberFormat="1" applyFont="1" applyFill="1" applyBorder="1" applyAlignment="1" applyProtection="1">
      <alignment horizontal="center" vertical="center"/>
    </xf>
    <xf numFmtId="167" fontId="4" fillId="0" borderId="22" xfId="0" applyNumberFormat="1" applyFont="1" applyFill="1" applyBorder="1" applyAlignment="1" applyProtection="1">
      <alignment horizontal="center" vertical="center"/>
    </xf>
    <xf numFmtId="167" fontId="4" fillId="0" borderId="28" xfId="0" applyNumberFormat="1" applyFont="1" applyFill="1" applyBorder="1" applyAlignment="1" applyProtection="1">
      <alignment horizontal="center" vertical="center"/>
    </xf>
    <xf numFmtId="167" fontId="5" fillId="24" borderId="34" xfId="40" applyNumberFormat="1" applyFont="1" applyFill="1" applyBorder="1" applyAlignment="1" applyProtection="1">
      <alignment horizontal="center" vertical="center"/>
    </xf>
    <xf numFmtId="0" fontId="4" fillId="24" borderId="11" xfId="40" applyNumberFormat="1" applyFont="1" applyFill="1" applyBorder="1" applyAlignment="1" applyProtection="1">
      <alignment horizontal="center" vertical="center"/>
    </xf>
    <xf numFmtId="0" fontId="4" fillId="0" borderId="24" xfId="0" applyFont="1" applyFill="1" applyBorder="1" applyAlignment="1">
      <alignment horizontal="center" vertical="center" wrapText="1"/>
    </xf>
    <xf numFmtId="0" fontId="4" fillId="0" borderId="30" xfId="0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 vertical="center"/>
    </xf>
    <xf numFmtId="0" fontId="4" fillId="0" borderId="49" xfId="0" applyFont="1" applyFill="1" applyBorder="1" applyAlignment="1">
      <alignment horizontal="center" vertical="center"/>
    </xf>
    <xf numFmtId="1" fontId="4" fillId="0" borderId="62" xfId="37" applyNumberFormat="1" applyFont="1" applyFill="1" applyBorder="1" applyAlignment="1">
      <alignment horizontal="center" vertical="center" wrapText="1"/>
    </xf>
    <xf numFmtId="1" fontId="4" fillId="0" borderId="44" xfId="37" applyNumberFormat="1" applyFont="1" applyFill="1" applyBorder="1" applyAlignment="1">
      <alignment horizontal="center" vertical="center" wrapText="1"/>
    </xf>
    <xf numFmtId="49" fontId="6" fillId="0" borderId="46" xfId="37" applyNumberFormat="1" applyFont="1" applyFill="1" applyBorder="1" applyAlignment="1">
      <alignment vertical="center" wrapText="1"/>
    </xf>
    <xf numFmtId="49" fontId="6" fillId="0" borderId="11" xfId="0" applyNumberFormat="1" applyFont="1" applyFill="1" applyBorder="1" applyAlignment="1">
      <alignment horizontal="left" vertical="center" wrapText="1"/>
    </xf>
    <xf numFmtId="1" fontId="5" fillId="0" borderId="123" xfId="37" applyNumberFormat="1" applyFont="1" applyFill="1" applyBorder="1" applyAlignment="1" applyProtection="1">
      <alignment horizontal="center" vertical="center"/>
    </xf>
    <xf numFmtId="1" fontId="4" fillId="0" borderId="17" xfId="37" applyNumberFormat="1" applyFont="1" applyFill="1" applyBorder="1" applyAlignment="1">
      <alignment horizontal="center" vertical="center" wrapText="1"/>
    </xf>
    <xf numFmtId="1" fontId="4" fillId="0" borderId="23" xfId="37" applyNumberFormat="1" applyFont="1" applyFill="1" applyBorder="1" applyAlignment="1">
      <alignment horizontal="center" vertical="center" wrapText="1"/>
    </xf>
    <xf numFmtId="1" fontId="6" fillId="0" borderId="127" xfId="37" applyNumberFormat="1" applyFont="1" applyFill="1" applyBorder="1" applyAlignment="1" applyProtection="1">
      <alignment horizontal="center" vertical="center"/>
    </xf>
    <xf numFmtId="0" fontId="4" fillId="0" borderId="34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71" xfId="0" applyFont="1" applyFill="1" applyBorder="1" applyAlignment="1">
      <alignment horizontal="center" vertical="center" wrapText="1"/>
    </xf>
    <xf numFmtId="0" fontId="5" fillId="0" borderId="46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 wrapText="1"/>
    </xf>
    <xf numFmtId="0" fontId="5" fillId="0" borderId="69" xfId="0" applyFont="1" applyFill="1" applyBorder="1" applyAlignment="1">
      <alignment horizontal="center" vertical="center"/>
    </xf>
    <xf numFmtId="49" fontId="5" fillId="0" borderId="35" xfId="37" applyNumberFormat="1" applyFont="1" applyFill="1" applyBorder="1" applyAlignment="1" applyProtection="1">
      <alignment horizontal="center" vertical="center" wrapText="1"/>
    </xf>
    <xf numFmtId="49" fontId="5" fillId="0" borderId="12" xfId="37" applyNumberFormat="1" applyFont="1" applyFill="1" applyBorder="1" applyAlignment="1" applyProtection="1">
      <alignment horizontal="center" vertical="center" wrapText="1"/>
    </xf>
    <xf numFmtId="49" fontId="5" fillId="0" borderId="13" xfId="37" applyNumberFormat="1" applyFont="1" applyFill="1" applyBorder="1" applyAlignment="1" applyProtection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23" xfId="0" applyFont="1" applyFill="1" applyBorder="1" applyAlignment="1">
      <alignment horizontal="center" vertical="center" wrapText="1"/>
    </xf>
    <xf numFmtId="0" fontId="4" fillId="0" borderId="73" xfId="0" applyFont="1" applyFill="1" applyBorder="1" applyAlignment="1">
      <alignment horizontal="center" vertical="center" wrapText="1"/>
    </xf>
    <xf numFmtId="0" fontId="4" fillId="0" borderId="72" xfId="0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 vertical="center"/>
    </xf>
    <xf numFmtId="0" fontId="4" fillId="0" borderId="49" xfId="37" applyFont="1" applyFill="1" applyBorder="1" applyAlignment="1">
      <alignment horizontal="center" vertical="center" wrapText="1"/>
    </xf>
    <xf numFmtId="1" fontId="4" fillId="0" borderId="49" xfId="37" applyNumberFormat="1" applyFont="1" applyFill="1" applyBorder="1" applyAlignment="1">
      <alignment horizontal="center" vertical="center" wrapText="1"/>
    </xf>
    <xf numFmtId="0" fontId="4" fillId="0" borderId="32" xfId="0" applyNumberFormat="1" applyFont="1" applyFill="1" applyBorder="1" applyAlignment="1">
      <alignment horizontal="center" vertical="center" wrapText="1"/>
    </xf>
    <xf numFmtId="0" fontId="4" fillId="0" borderId="31" xfId="0" applyNumberFormat="1" applyFont="1" applyFill="1" applyBorder="1" applyAlignment="1">
      <alignment horizontal="center" vertical="center" wrapText="1"/>
    </xf>
    <xf numFmtId="0" fontId="4" fillId="0" borderId="29" xfId="0" applyNumberFormat="1" applyFont="1" applyFill="1" applyBorder="1" applyAlignment="1">
      <alignment horizontal="center" vertical="center" wrapText="1"/>
    </xf>
    <xf numFmtId="0" fontId="4" fillId="0" borderId="30" xfId="0" applyNumberFormat="1" applyFont="1" applyFill="1" applyBorder="1" applyAlignment="1">
      <alignment horizontal="center" vertical="center" wrapText="1"/>
    </xf>
    <xf numFmtId="0" fontId="4" fillId="0" borderId="29" xfId="0" applyNumberFormat="1" applyFont="1" applyFill="1" applyBorder="1" applyAlignment="1">
      <alignment horizontal="center" vertical="center"/>
    </xf>
    <xf numFmtId="1" fontId="6" fillId="0" borderId="46" xfId="37" applyNumberFormat="1" applyFont="1" applyFill="1" applyBorder="1" applyAlignment="1" applyProtection="1">
      <alignment horizontal="center" vertical="center"/>
    </xf>
    <xf numFmtId="0" fontId="4" fillId="0" borderId="36" xfId="37" applyNumberFormat="1" applyFont="1" applyFill="1" applyBorder="1" applyAlignment="1">
      <alignment horizontal="center" vertical="center"/>
    </xf>
    <xf numFmtId="1" fontId="4" fillId="0" borderId="30" xfId="37" applyNumberFormat="1" applyFont="1" applyFill="1" applyBorder="1" applyAlignment="1">
      <alignment horizontal="center" vertical="center" wrapText="1"/>
    </xf>
    <xf numFmtId="1" fontId="4" fillId="0" borderId="31" xfId="37" applyNumberFormat="1" applyFont="1" applyFill="1" applyBorder="1" applyAlignment="1">
      <alignment horizontal="center" vertical="center" wrapText="1"/>
    </xf>
    <xf numFmtId="168" fontId="4" fillId="0" borderId="19" xfId="0" applyNumberFormat="1" applyFont="1" applyFill="1" applyBorder="1" applyAlignment="1" applyProtection="1">
      <alignment horizontal="center" vertical="center"/>
    </xf>
    <xf numFmtId="167" fontId="5" fillId="0" borderId="96" xfId="37" applyNumberFormat="1" applyFont="1" applyFill="1" applyBorder="1" applyAlignment="1">
      <alignment horizontal="center" vertical="center" wrapText="1"/>
    </xf>
    <xf numFmtId="0" fontId="5" fillId="0" borderId="17" xfId="37" applyFont="1" applyFill="1" applyBorder="1" applyAlignment="1">
      <alignment horizontal="center" vertical="center" wrapText="1"/>
    </xf>
    <xf numFmtId="168" fontId="4" fillId="0" borderId="92" xfId="0" applyNumberFormat="1" applyFont="1" applyFill="1" applyBorder="1" applyAlignment="1" applyProtection="1">
      <alignment horizontal="center" vertical="center"/>
    </xf>
    <xf numFmtId="167" fontId="7" fillId="0" borderId="112" xfId="37" applyNumberFormat="1" applyFont="1" applyFill="1" applyBorder="1" applyAlignment="1">
      <alignment horizontal="center" vertical="center" wrapText="1"/>
    </xf>
    <xf numFmtId="0" fontId="7" fillId="0" borderId="23" xfId="0" applyFont="1" applyFill="1" applyBorder="1" applyAlignment="1">
      <alignment horizontal="center" vertical="center"/>
    </xf>
    <xf numFmtId="164" fontId="5" fillId="0" borderId="73" xfId="37" applyNumberFormat="1" applyFont="1" applyFill="1" applyBorder="1" applyAlignment="1">
      <alignment horizontal="center" vertical="center" wrapText="1"/>
    </xf>
    <xf numFmtId="1" fontId="5" fillId="0" borderId="73" xfId="37" applyNumberFormat="1" applyFont="1" applyFill="1" applyBorder="1" applyAlignment="1">
      <alignment horizontal="center" vertical="center" wrapText="1"/>
    </xf>
    <xf numFmtId="164" fontId="5" fillId="0" borderId="74" xfId="37" applyNumberFormat="1" applyFont="1" applyFill="1" applyBorder="1" applyAlignment="1">
      <alignment horizontal="center" vertical="center" wrapText="1"/>
    </xf>
    <xf numFmtId="168" fontId="4" fillId="0" borderId="25" xfId="0" applyNumberFormat="1" applyFont="1" applyFill="1" applyBorder="1" applyAlignment="1" applyProtection="1">
      <alignment horizontal="center" vertical="center"/>
    </xf>
    <xf numFmtId="167" fontId="4" fillId="0" borderId="51" xfId="0" applyNumberFormat="1" applyFont="1" applyFill="1" applyBorder="1" applyAlignment="1" applyProtection="1">
      <alignment horizontal="center" vertical="center" wrapText="1"/>
    </xf>
    <xf numFmtId="0" fontId="6" fillId="0" borderId="61" xfId="37" applyFont="1" applyFill="1" applyBorder="1" applyAlignment="1">
      <alignment horizontal="center" vertical="center" wrapText="1"/>
    </xf>
    <xf numFmtId="49" fontId="4" fillId="0" borderId="75" xfId="37" applyNumberFormat="1" applyFont="1" applyFill="1" applyBorder="1" applyAlignment="1">
      <alignment horizontal="left" vertical="center" wrapText="1"/>
    </xf>
    <xf numFmtId="49" fontId="5" fillId="0" borderId="57" xfId="37" applyNumberFormat="1" applyFont="1" applyFill="1" applyBorder="1" applyAlignment="1">
      <alignment horizontal="left" vertical="center" wrapText="1"/>
    </xf>
    <xf numFmtId="0" fontId="4" fillId="0" borderId="52" xfId="37" applyFont="1" applyFill="1" applyBorder="1" applyAlignment="1">
      <alignment horizontal="center" vertical="center" wrapText="1"/>
    </xf>
    <xf numFmtId="0" fontId="4" fillId="0" borderId="49" xfId="37" applyNumberFormat="1" applyFont="1" applyFill="1" applyBorder="1" applyAlignment="1">
      <alignment horizontal="center" vertical="center" wrapText="1"/>
    </xf>
    <xf numFmtId="49" fontId="4" fillId="0" borderId="49" xfId="37" applyNumberFormat="1" applyFont="1" applyFill="1" applyBorder="1" applyAlignment="1">
      <alignment horizontal="center" vertical="center" wrapText="1"/>
    </xf>
    <xf numFmtId="164" fontId="4" fillId="0" borderId="58" xfId="37" applyNumberFormat="1" applyFont="1" applyFill="1" applyBorder="1" applyAlignment="1" applyProtection="1">
      <alignment horizontal="center" vertical="center" wrapText="1"/>
    </xf>
    <xf numFmtId="167" fontId="5" fillId="0" borderId="128" xfId="37" applyNumberFormat="1" applyFont="1" applyFill="1" applyBorder="1" applyAlignment="1" applyProtection="1">
      <alignment horizontal="center" vertical="center"/>
    </xf>
    <xf numFmtId="1" fontId="5" fillId="0" borderId="52" xfId="37" applyNumberFormat="1" applyFont="1" applyFill="1" applyBorder="1" applyAlignment="1">
      <alignment horizontal="center" vertical="center"/>
    </xf>
    <xf numFmtId="0" fontId="5" fillId="0" borderId="49" xfId="37" applyFont="1" applyFill="1" applyBorder="1" applyAlignment="1">
      <alignment horizontal="center" vertical="center" wrapText="1"/>
    </xf>
    <xf numFmtId="164" fontId="5" fillId="0" borderId="56" xfId="37" applyNumberFormat="1" applyFont="1" applyFill="1" applyBorder="1" applyAlignment="1">
      <alignment horizontal="center" vertical="center" wrapText="1"/>
    </xf>
    <xf numFmtId="1" fontId="4" fillId="0" borderId="59" xfId="37" applyNumberFormat="1" applyFont="1" applyFill="1" applyBorder="1" applyAlignment="1">
      <alignment horizontal="center" vertical="center" wrapText="1"/>
    </xf>
    <xf numFmtId="1" fontId="4" fillId="0" borderId="58" xfId="37" applyNumberFormat="1" applyFont="1" applyFill="1" applyBorder="1" applyAlignment="1">
      <alignment horizontal="center" vertical="center" wrapText="1"/>
    </xf>
    <xf numFmtId="0" fontId="4" fillId="0" borderId="56" xfId="37" applyFont="1" applyFill="1" applyBorder="1" applyAlignment="1">
      <alignment horizontal="center" vertical="center" wrapText="1"/>
    </xf>
    <xf numFmtId="49" fontId="6" fillId="0" borderId="34" xfId="0" applyNumberFormat="1" applyFont="1" applyFill="1" applyBorder="1" applyAlignment="1">
      <alignment vertical="center" wrapText="1"/>
    </xf>
    <xf numFmtId="1" fontId="6" fillId="0" borderId="47" xfId="37" applyNumberFormat="1" applyFont="1" applyFill="1" applyBorder="1" applyAlignment="1" applyProtection="1">
      <alignment horizontal="center" vertical="center"/>
    </xf>
    <xf numFmtId="1" fontId="6" fillId="0" borderId="10" xfId="37" applyNumberFormat="1" applyFont="1" applyFill="1" applyBorder="1" applyAlignment="1">
      <alignment horizontal="center" vertical="center"/>
    </xf>
    <xf numFmtId="165" fontId="4" fillId="0" borderId="32" xfId="37" applyNumberFormat="1" applyFont="1" applyFill="1" applyBorder="1" applyAlignment="1" applyProtection="1">
      <alignment horizontal="center" vertical="center" wrapText="1"/>
    </xf>
    <xf numFmtId="1" fontId="4" fillId="0" borderId="33" xfId="37" applyNumberFormat="1" applyFont="1" applyFill="1" applyBorder="1" applyAlignment="1">
      <alignment horizontal="center" vertical="center" wrapText="1"/>
    </xf>
    <xf numFmtId="49" fontId="7" fillId="0" borderId="34" xfId="0" applyNumberFormat="1" applyFont="1" applyFill="1" applyBorder="1" applyAlignment="1">
      <alignment vertical="center" wrapText="1"/>
    </xf>
    <xf numFmtId="49" fontId="4" fillId="0" borderId="34" xfId="0" applyNumberFormat="1" applyFont="1" applyFill="1" applyBorder="1" applyAlignment="1">
      <alignment vertical="center" wrapText="1"/>
    </xf>
    <xf numFmtId="0" fontId="4" fillId="0" borderId="30" xfId="0" applyNumberFormat="1" applyFont="1" applyFill="1" applyBorder="1" applyAlignment="1">
      <alignment vertical="center"/>
    </xf>
    <xf numFmtId="0" fontId="4" fillId="0" borderId="32" xfId="0" applyNumberFormat="1" applyFont="1" applyFill="1" applyBorder="1" applyAlignment="1">
      <alignment vertical="center"/>
    </xf>
    <xf numFmtId="1" fontId="5" fillId="0" borderId="24" xfId="0" applyNumberFormat="1" applyFont="1" applyFill="1" applyBorder="1" applyAlignment="1">
      <alignment horizontal="center" vertical="center"/>
    </xf>
    <xf numFmtId="164" fontId="5" fillId="0" borderId="24" xfId="0" applyNumberFormat="1" applyFont="1" applyFill="1" applyBorder="1" applyAlignment="1">
      <alignment horizontal="center" vertical="center"/>
    </xf>
    <xf numFmtId="0" fontId="5" fillId="0" borderId="24" xfId="0" applyNumberFormat="1" applyFont="1" applyFill="1" applyBorder="1" applyAlignment="1">
      <alignment horizontal="center" vertical="center"/>
    </xf>
    <xf numFmtId="0" fontId="4" fillId="0" borderId="24" xfId="0" applyNumberFormat="1" applyFont="1" applyFill="1" applyBorder="1" applyAlignment="1">
      <alignment horizontal="center" vertical="center" wrapText="1"/>
    </xf>
    <xf numFmtId="0" fontId="4" fillId="0" borderId="33" xfId="0" applyNumberFormat="1" applyFont="1" applyFill="1" applyBorder="1" applyAlignment="1">
      <alignment horizontal="center" vertical="center" wrapText="1"/>
    </xf>
    <xf numFmtId="0" fontId="4" fillId="0" borderId="26" xfId="0" applyNumberFormat="1" applyFont="1" applyFill="1" applyBorder="1" applyAlignment="1">
      <alignment horizontal="center" vertical="center" wrapText="1"/>
    </xf>
    <xf numFmtId="0" fontId="4" fillId="0" borderId="27" xfId="0" applyNumberFormat="1" applyFont="1" applyFill="1" applyBorder="1" applyAlignment="1">
      <alignment horizontal="center" vertical="center" wrapText="1"/>
    </xf>
    <xf numFmtId="0" fontId="5" fillId="0" borderId="26" xfId="0" applyFont="1" applyFill="1" applyBorder="1" applyAlignment="1">
      <alignment horizontal="center" vertical="center"/>
    </xf>
    <xf numFmtId="0" fontId="4" fillId="0" borderId="25" xfId="0" applyNumberFormat="1" applyFont="1" applyFill="1" applyBorder="1" applyAlignment="1">
      <alignment horizontal="center" vertical="center" wrapText="1"/>
    </xf>
    <xf numFmtId="0" fontId="4" fillId="0" borderId="23" xfId="0" applyNumberFormat="1" applyFont="1" applyFill="1" applyBorder="1" applyAlignment="1">
      <alignment horizontal="center" vertical="center" wrapText="1"/>
    </xf>
    <xf numFmtId="0" fontId="7" fillId="0" borderId="23" xfId="37" applyFont="1" applyFill="1" applyBorder="1" applyAlignment="1">
      <alignment horizontal="center" vertical="center" wrapText="1"/>
    </xf>
    <xf numFmtId="167" fontId="7" fillId="0" borderId="54" xfId="0" applyNumberFormat="1" applyFont="1" applyFill="1" applyBorder="1" applyAlignment="1" applyProtection="1">
      <alignment horizontal="center" vertical="center"/>
    </xf>
    <xf numFmtId="167" fontId="4" fillId="0" borderId="129" xfId="0" applyNumberFormat="1" applyFont="1" applyFill="1" applyBorder="1" applyAlignment="1" applyProtection="1">
      <alignment horizontal="center" vertical="center" wrapText="1"/>
    </xf>
    <xf numFmtId="0" fontId="4" fillId="0" borderId="24" xfId="0" applyNumberFormat="1" applyFont="1" applyFill="1" applyBorder="1" applyAlignment="1">
      <alignment vertical="center"/>
    </xf>
    <xf numFmtId="0" fontId="4" fillId="0" borderId="23" xfId="0" applyNumberFormat="1" applyFont="1" applyFill="1" applyBorder="1" applyAlignment="1">
      <alignment vertical="center"/>
    </xf>
    <xf numFmtId="0" fontId="4" fillId="0" borderId="26" xfId="0" applyNumberFormat="1" applyFont="1" applyFill="1" applyBorder="1" applyAlignment="1">
      <alignment vertical="center"/>
    </xf>
    <xf numFmtId="1" fontId="5" fillId="0" borderId="15" xfId="40" applyNumberFormat="1" applyFont="1" applyFill="1" applyBorder="1" applyAlignment="1">
      <alignment horizontal="center" vertical="center" wrapText="1"/>
    </xf>
    <xf numFmtId="1" fontId="5" fillId="0" borderId="70" xfId="40" applyNumberFormat="1" applyFont="1" applyFill="1" applyBorder="1" applyAlignment="1">
      <alignment horizontal="center" vertical="center" wrapText="1"/>
    </xf>
    <xf numFmtId="1" fontId="5" fillId="0" borderId="69" xfId="40" applyNumberFormat="1" applyFont="1" applyFill="1" applyBorder="1" applyAlignment="1">
      <alignment horizontal="center" vertical="center" wrapText="1"/>
    </xf>
    <xf numFmtId="1" fontId="5" fillId="0" borderId="68" xfId="40" applyNumberFormat="1" applyFont="1" applyFill="1" applyBorder="1" applyAlignment="1">
      <alignment horizontal="center" vertical="center" wrapText="1"/>
    </xf>
    <xf numFmtId="0" fontId="5" fillId="0" borderId="69" xfId="0" applyFont="1" applyFill="1" applyBorder="1" applyAlignment="1">
      <alignment horizontal="center" vertical="center" wrapText="1"/>
    </xf>
    <xf numFmtId="0" fontId="5" fillId="0" borderId="68" xfId="0" applyFont="1" applyFill="1" applyBorder="1" applyAlignment="1">
      <alignment horizontal="center" vertical="center" wrapText="1"/>
    </xf>
    <xf numFmtId="0" fontId="30" fillId="0" borderId="24" xfId="37" applyFont="1" applyBorder="1" applyAlignment="1">
      <alignment horizontal="center" vertical="center" wrapText="1"/>
    </xf>
    <xf numFmtId="0" fontId="30" fillId="0" borderId="0" xfId="37" applyFont="1" applyBorder="1" applyAlignment="1">
      <alignment vertical="center" wrapText="1"/>
    </xf>
    <xf numFmtId="0" fontId="30" fillId="0" borderId="0" xfId="37" applyFont="1" applyBorder="1" applyAlignment="1">
      <alignment horizontal="center" vertical="center" wrapText="1"/>
    </xf>
    <xf numFmtId="0" fontId="30" fillId="0" borderId="100" xfId="37" applyFont="1" applyBorder="1" applyAlignment="1">
      <alignment horizontal="center" vertical="center" wrapText="1"/>
    </xf>
    <xf numFmtId="0" fontId="33" fillId="0" borderId="101" xfId="37" applyFont="1" applyBorder="1" applyAlignment="1">
      <alignment horizontal="center" vertical="center" wrapText="1"/>
    </xf>
    <xf numFmtId="0" fontId="33" fillId="0" borderId="102" xfId="37" applyFont="1" applyBorder="1" applyAlignment="1">
      <alignment horizontal="center" vertical="center" wrapText="1"/>
    </xf>
    <xf numFmtId="0" fontId="4" fillId="0" borderId="0" xfId="37" applyFont="1" applyBorder="1" applyAlignment="1">
      <alignment horizontal="center" vertical="center"/>
    </xf>
    <xf numFmtId="0" fontId="32" fillId="0" borderId="104" xfId="36" applyFont="1" applyBorder="1" applyAlignment="1">
      <alignment horizontal="center" vertical="center"/>
    </xf>
    <xf numFmtId="0" fontId="32" fillId="0" borderId="47" xfId="37" applyFont="1" applyBorder="1" applyAlignment="1">
      <alignment horizontal="center" vertical="center"/>
    </xf>
    <xf numFmtId="0" fontId="32" fillId="0" borderId="109" xfId="37" applyFont="1" applyBorder="1" applyAlignment="1">
      <alignment horizontal="center" vertical="center"/>
    </xf>
    <xf numFmtId="0" fontId="32" fillId="0" borderId="110" xfId="37" applyFont="1" applyBorder="1" applyAlignment="1">
      <alignment horizontal="center" vertical="center"/>
    </xf>
    <xf numFmtId="0" fontId="32" fillId="0" borderId="11" xfId="37" applyFont="1" applyBorder="1" applyAlignment="1">
      <alignment horizontal="center" vertical="center"/>
    </xf>
    <xf numFmtId="0" fontId="32" fillId="0" borderId="10" xfId="37" applyFont="1" applyBorder="1" applyAlignment="1">
      <alignment horizontal="center" vertical="center"/>
    </xf>
    <xf numFmtId="0" fontId="32" fillId="0" borderId="35" xfId="37" applyFont="1" applyBorder="1" applyAlignment="1">
      <alignment horizontal="center" vertical="center"/>
    </xf>
    <xf numFmtId="0" fontId="32" fillId="0" borderId="13" xfId="37" applyFont="1" applyBorder="1" applyAlignment="1">
      <alignment horizontal="center" vertical="center"/>
    </xf>
    <xf numFmtId="0" fontId="32" fillId="0" borderId="94" xfId="39" applyFont="1" applyBorder="1" applyAlignment="1">
      <alignment horizontal="center" vertical="center"/>
    </xf>
    <xf numFmtId="0" fontId="32" fillId="0" borderId="99" xfId="39" applyFont="1" applyBorder="1" applyAlignment="1">
      <alignment horizontal="center" vertical="center"/>
    </xf>
    <xf numFmtId="0" fontId="32" fillId="0" borderId="93" xfId="39" applyFont="1" applyBorder="1" applyAlignment="1">
      <alignment horizontal="center" vertical="center"/>
    </xf>
    <xf numFmtId="0" fontId="32" fillId="0" borderId="58" xfId="36" applyFont="1" applyBorder="1" applyAlignment="1">
      <alignment horizontal="center" vertical="center" wrapText="1"/>
    </xf>
    <xf numFmtId="0" fontId="33" fillId="0" borderId="57" xfId="37" applyFont="1" applyBorder="1" applyAlignment="1">
      <alignment horizontal="center" vertical="center" wrapText="1"/>
    </xf>
    <xf numFmtId="0" fontId="33" fillId="0" borderId="59" xfId="37" applyFont="1" applyBorder="1" applyAlignment="1">
      <alignment horizontal="center" vertical="center" wrapText="1"/>
    </xf>
    <xf numFmtId="0" fontId="33" fillId="0" borderId="40" xfId="37" applyFont="1" applyBorder="1" applyAlignment="1">
      <alignment horizontal="center" vertical="center" wrapText="1"/>
    </xf>
    <xf numFmtId="0" fontId="33" fillId="0" borderId="0" xfId="37" applyFont="1" applyAlignment="1">
      <alignment horizontal="center" vertical="center" wrapText="1"/>
    </xf>
    <xf numFmtId="0" fontId="33" fillId="0" borderId="66" xfId="37" applyFont="1" applyBorder="1" applyAlignment="1">
      <alignment horizontal="center" vertical="center" wrapText="1"/>
    </xf>
    <xf numFmtId="0" fontId="33" fillId="0" borderId="92" xfId="37" applyFont="1" applyBorder="1" applyAlignment="1">
      <alignment horizontal="center" vertical="center" wrapText="1"/>
    </xf>
    <xf numFmtId="0" fontId="33" fillId="0" borderId="104" xfId="37" applyFont="1" applyBorder="1" applyAlignment="1">
      <alignment horizontal="center" vertical="center" wrapText="1"/>
    </xf>
    <xf numFmtId="0" fontId="33" fillId="0" borderId="91" xfId="37" applyFont="1" applyBorder="1" applyAlignment="1">
      <alignment horizontal="center" vertical="center" wrapText="1"/>
    </xf>
    <xf numFmtId="0" fontId="32" fillId="0" borderId="24" xfId="36" applyFont="1" applyBorder="1" applyAlignment="1">
      <alignment horizontal="center" vertical="center" wrapText="1"/>
    </xf>
    <xf numFmtId="0" fontId="32" fillId="0" borderId="24" xfId="37" applyFont="1" applyBorder="1" applyAlignment="1">
      <alignment horizontal="center" vertical="center" wrapText="1"/>
    </xf>
    <xf numFmtId="0" fontId="30" fillId="0" borderId="111" xfId="37" applyFont="1" applyBorder="1" applyAlignment="1">
      <alignment horizontal="center" vertical="center" wrapText="1"/>
    </xf>
    <xf numFmtId="0" fontId="32" fillId="0" borderId="24" xfId="36" applyFont="1" applyFill="1" applyBorder="1" applyAlignment="1">
      <alignment horizontal="center" vertical="center" wrapText="1"/>
    </xf>
    <xf numFmtId="0" fontId="33" fillId="0" borderId="24" xfId="37" applyFont="1" applyFill="1" applyBorder="1" applyAlignment="1">
      <alignment horizontal="center" vertical="center" wrapText="1"/>
    </xf>
    <xf numFmtId="0" fontId="32" fillId="0" borderId="24" xfId="37" applyFont="1" applyFill="1" applyBorder="1" applyAlignment="1">
      <alignment horizontal="center" vertical="center" wrapText="1"/>
    </xf>
    <xf numFmtId="0" fontId="45" fillId="0" borderId="58" xfId="36" applyFont="1" applyBorder="1" applyAlignment="1">
      <alignment horizontal="center" vertical="center" wrapText="1"/>
    </xf>
    <xf numFmtId="0" fontId="30" fillId="0" borderId="107" xfId="37" applyFont="1" applyBorder="1" applyAlignment="1">
      <alignment horizontal="center" vertical="center" wrapText="1"/>
    </xf>
    <xf numFmtId="0" fontId="30" fillId="0" borderId="108" xfId="37" applyFont="1" applyBorder="1" applyAlignment="1">
      <alignment horizontal="center" vertical="center" wrapText="1"/>
    </xf>
    <xf numFmtId="0" fontId="30" fillId="0" borderId="124" xfId="37" applyFont="1" applyFill="1" applyBorder="1" applyAlignment="1">
      <alignment horizontal="center" vertical="center" wrapText="1"/>
    </xf>
    <xf numFmtId="0" fontId="30" fillId="0" borderId="125" xfId="37" applyFont="1" applyFill="1" applyBorder="1" applyAlignment="1">
      <alignment horizontal="center" vertical="center" wrapText="1"/>
    </xf>
    <xf numFmtId="0" fontId="30" fillId="0" borderId="106" xfId="37" applyFont="1" applyFill="1" applyBorder="1" applyAlignment="1">
      <alignment horizontal="center" vertical="center" wrapText="1"/>
    </xf>
    <xf numFmtId="0" fontId="30" fillId="0" borderId="124" xfId="37" applyFont="1" applyBorder="1" applyAlignment="1">
      <alignment horizontal="center" vertical="center" wrapText="1"/>
    </xf>
    <xf numFmtId="0" fontId="30" fillId="0" borderId="125" xfId="37" applyFont="1" applyBorder="1" applyAlignment="1">
      <alignment horizontal="center" vertical="center" wrapText="1"/>
    </xf>
    <xf numFmtId="0" fontId="30" fillId="0" borderId="106" xfId="37" applyFont="1" applyBorder="1" applyAlignment="1">
      <alignment horizontal="center" vertical="center" wrapText="1"/>
    </xf>
    <xf numFmtId="0" fontId="30" fillId="0" borderId="105" xfId="37" applyFont="1" applyBorder="1" applyAlignment="1">
      <alignment horizontal="center" vertical="center" wrapText="1"/>
    </xf>
    <xf numFmtId="0" fontId="30" fillId="0" borderId="25" xfId="37" applyFont="1" applyFill="1" applyBorder="1" applyAlignment="1">
      <alignment horizontal="center" vertical="center" wrapText="1"/>
    </xf>
    <xf numFmtId="0" fontId="30" fillId="0" borderId="54" xfId="37" applyFont="1" applyFill="1" applyBorder="1" applyAlignment="1">
      <alignment horizontal="center" vertical="center" wrapText="1"/>
    </xf>
    <xf numFmtId="0" fontId="30" fillId="0" borderId="27" xfId="37" applyFont="1" applyFill="1" applyBorder="1" applyAlignment="1">
      <alignment horizontal="center" vertical="center" wrapText="1"/>
    </xf>
    <xf numFmtId="0" fontId="30" fillId="0" borderId="25" xfId="37" applyFont="1" applyBorder="1" applyAlignment="1">
      <alignment horizontal="center" vertical="center" wrapText="1"/>
    </xf>
    <xf numFmtId="0" fontId="30" fillId="0" borderId="54" xfId="37" applyFont="1" applyBorder="1" applyAlignment="1">
      <alignment horizontal="center" vertical="center" wrapText="1"/>
    </xf>
    <xf numFmtId="0" fontId="30" fillId="0" borderId="27" xfId="37" applyFont="1" applyBorder="1" applyAlignment="1">
      <alignment horizontal="center" vertical="center" wrapText="1"/>
    </xf>
    <xf numFmtId="49" fontId="30" fillId="0" borderId="25" xfId="37" applyNumberFormat="1" applyFont="1" applyBorder="1" applyAlignment="1">
      <alignment horizontal="center" vertical="center" wrapText="1"/>
    </xf>
    <xf numFmtId="49" fontId="30" fillId="0" borderId="54" xfId="37" applyNumberFormat="1" applyFont="1" applyBorder="1" applyAlignment="1">
      <alignment horizontal="center" vertical="center" wrapText="1"/>
    </xf>
    <xf numFmtId="49" fontId="30" fillId="0" borderId="27" xfId="37" applyNumberFormat="1" applyFont="1" applyBorder="1" applyAlignment="1">
      <alignment horizontal="center" vertical="center" wrapText="1"/>
    </xf>
    <xf numFmtId="0" fontId="30" fillId="0" borderId="24" xfId="37" applyFont="1" applyBorder="1" applyAlignment="1">
      <alignment vertical="center" wrapText="1"/>
    </xf>
    <xf numFmtId="1" fontId="30" fillId="0" borderId="0" xfId="37" applyNumberFormat="1" applyFont="1" applyBorder="1" applyAlignment="1">
      <alignment horizontal="center" vertical="center" wrapText="1"/>
    </xf>
    <xf numFmtId="1" fontId="33" fillId="0" borderId="0" xfId="37" applyNumberFormat="1" applyFont="1" applyBorder="1" applyAlignment="1">
      <alignment horizontal="center" vertical="center" wrapText="1"/>
    </xf>
    <xf numFmtId="0" fontId="33" fillId="0" borderId="0" xfId="37" applyFont="1" applyBorder="1" applyAlignment="1">
      <alignment horizontal="center" vertical="center" wrapText="1"/>
    </xf>
    <xf numFmtId="0" fontId="30" fillId="0" borderId="0" xfId="36" applyFont="1" applyBorder="1" applyAlignment="1">
      <alignment horizontal="center" vertical="center" wrapText="1"/>
    </xf>
    <xf numFmtId="0" fontId="33" fillId="0" borderId="0" xfId="37" applyFont="1" applyBorder="1" applyAlignment="1">
      <alignment horizontal="right" vertical="center" wrapText="1"/>
    </xf>
    <xf numFmtId="0" fontId="30" fillId="0" borderId="57" xfId="37" applyFont="1" applyBorder="1" applyAlignment="1">
      <alignment horizontal="left" vertical="center" wrapText="1"/>
    </xf>
    <xf numFmtId="0" fontId="33" fillId="0" borderId="57" xfId="37" applyFont="1" applyBorder="1" applyAlignment="1">
      <alignment horizontal="left" vertical="center" wrapText="1"/>
    </xf>
    <xf numFmtId="0" fontId="30" fillId="0" borderId="25" xfId="36" applyFont="1" applyBorder="1" applyAlignment="1">
      <alignment horizontal="center" vertical="center" wrapText="1"/>
    </xf>
    <xf numFmtId="0" fontId="30" fillId="0" borderId="27" xfId="36" applyFont="1" applyBorder="1" applyAlignment="1">
      <alignment horizontal="center" vertical="center" wrapText="1"/>
    </xf>
    <xf numFmtId="0" fontId="30" fillId="0" borderId="34" xfId="39" applyFont="1" applyBorder="1" applyAlignment="1">
      <alignment horizontal="center" vertical="center" wrapText="1"/>
    </xf>
    <xf numFmtId="0" fontId="30" fillId="0" borderId="11" xfId="39" applyFont="1" applyBorder="1" applyAlignment="1">
      <alignment horizontal="center" vertical="center" wrapText="1"/>
    </xf>
    <xf numFmtId="0" fontId="30" fillId="0" borderId="71" xfId="39" applyFont="1" applyBorder="1" applyAlignment="1">
      <alignment horizontal="center" vertical="center" wrapText="1"/>
    </xf>
    <xf numFmtId="49" fontId="30" fillId="0" borderId="0" xfId="36" applyNumberFormat="1" applyFont="1" applyBorder="1" applyAlignment="1">
      <alignment horizontal="left" vertical="center" wrapText="1"/>
    </xf>
    <xf numFmtId="0" fontId="33" fillId="0" borderId="0" xfId="37" applyFont="1" applyBorder="1" applyAlignment="1">
      <alignment vertical="center" wrapText="1"/>
    </xf>
    <xf numFmtId="0" fontId="34" fillId="0" borderId="0" xfId="0" applyFont="1" applyBorder="1" applyAlignment="1">
      <alignment horizontal="center"/>
    </xf>
    <xf numFmtId="0" fontId="35" fillId="0" borderId="0" xfId="0" applyFont="1" applyAlignment="1">
      <alignment horizontal="center"/>
    </xf>
    <xf numFmtId="0" fontId="36" fillId="0" borderId="0" xfId="0" applyFont="1" applyBorder="1" applyAlignment="1">
      <alignment horizontal="center"/>
    </xf>
    <xf numFmtId="0" fontId="44" fillId="0" borderId="0" xfId="37" applyFont="1" applyBorder="1" applyAlignment="1">
      <alignment horizontal="center" vertical="center"/>
    </xf>
    <xf numFmtId="0" fontId="30" fillId="0" borderId="24" xfId="36" applyFont="1" applyBorder="1" applyAlignment="1">
      <alignment horizontal="center" vertical="center" wrapText="1"/>
    </xf>
    <xf numFmtId="0" fontId="33" fillId="0" borderId="24" xfId="37" applyFont="1" applyBorder="1" applyAlignment="1">
      <alignment horizontal="center" vertical="center" wrapText="1"/>
    </xf>
    <xf numFmtId="0" fontId="33" fillId="0" borderId="24" xfId="37" applyFont="1" applyBorder="1" applyAlignment="1">
      <alignment wrapText="1"/>
    </xf>
    <xf numFmtId="0" fontId="37" fillId="0" borderId="0" xfId="0" applyFont="1" applyAlignment="1">
      <alignment horizontal="left" wrapText="1"/>
    </xf>
    <xf numFmtId="0" fontId="42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37" fillId="0" borderId="0" xfId="0" applyFont="1" applyFill="1" applyAlignment="1">
      <alignment horizontal="left" wrapText="1"/>
    </xf>
    <xf numFmtId="0" fontId="30" fillId="0" borderId="25" xfId="37" applyNumberFormat="1" applyFont="1" applyBorder="1" applyAlignment="1">
      <alignment horizontal="center" vertical="center" wrapText="1"/>
    </xf>
    <xf numFmtId="0" fontId="30" fillId="0" borderId="27" xfId="37" applyNumberFormat="1" applyFont="1" applyBorder="1" applyAlignment="1">
      <alignment horizontal="center" vertical="center" wrapText="1"/>
    </xf>
    <xf numFmtId="0" fontId="30" fillId="0" borderId="54" xfId="37" applyNumberFormat="1" applyFont="1" applyBorder="1" applyAlignment="1">
      <alignment horizontal="center" vertical="center" wrapText="1"/>
    </xf>
    <xf numFmtId="0" fontId="30" fillId="0" borderId="126" xfId="37" applyFont="1" applyBorder="1" applyAlignment="1">
      <alignment horizontal="center" vertical="center" wrapText="1"/>
    </xf>
    <xf numFmtId="0" fontId="32" fillId="0" borderId="98" xfId="37" applyFont="1" applyBorder="1" applyAlignment="1">
      <alignment horizontal="center" vertical="center"/>
    </xf>
    <xf numFmtId="0" fontId="32" fillId="0" borderId="99" xfId="37" applyFont="1" applyBorder="1" applyAlignment="1">
      <alignment horizontal="center" vertical="center"/>
    </xf>
    <xf numFmtId="0" fontId="32" fillId="0" borderId="93" xfId="37" applyFont="1" applyBorder="1" applyAlignment="1">
      <alignment horizontal="center" vertical="center"/>
    </xf>
    <xf numFmtId="0" fontId="32" fillId="0" borderId="94" xfId="37" applyFont="1" applyBorder="1" applyAlignment="1">
      <alignment horizontal="center" vertical="center"/>
    </xf>
    <xf numFmtId="0" fontId="32" fillId="0" borderId="95" xfId="37" applyFont="1" applyBorder="1" applyAlignment="1">
      <alignment horizontal="center" vertical="center"/>
    </xf>
    <xf numFmtId="0" fontId="32" fillId="0" borderId="34" xfId="37" applyFont="1" applyBorder="1" applyAlignment="1">
      <alignment horizontal="center" vertical="center" wrapText="1"/>
    </xf>
    <xf numFmtId="0" fontId="33" fillId="0" borderId="11" xfId="37" applyFont="1" applyBorder="1" applyAlignment="1">
      <alignment horizontal="center" vertical="center" wrapText="1"/>
    </xf>
    <xf numFmtId="0" fontId="33" fillId="0" borderId="71" xfId="37" applyFont="1" applyBorder="1" applyAlignment="1">
      <alignment horizontal="center" vertical="center" wrapText="1"/>
    </xf>
    <xf numFmtId="0" fontId="32" fillId="0" borderId="11" xfId="37" applyFont="1" applyBorder="1" applyAlignment="1">
      <alignment horizontal="center" vertical="center" wrapText="1"/>
    </xf>
    <xf numFmtId="0" fontId="37" fillId="0" borderId="0" xfId="0" applyFont="1" applyFill="1" applyBorder="1" applyAlignment="1">
      <alignment horizontal="left" wrapText="1"/>
    </xf>
    <xf numFmtId="0" fontId="38" fillId="0" borderId="0" xfId="0" applyFont="1" applyBorder="1" applyAlignment="1">
      <alignment horizontal="center"/>
    </xf>
    <xf numFmtId="0" fontId="39" fillId="0" borderId="0" xfId="0" applyFont="1" applyBorder="1" applyAlignment="1">
      <alignment horizontal="center"/>
    </xf>
    <xf numFmtId="0" fontId="40" fillId="0" borderId="0" xfId="0" applyFont="1" applyAlignment="1">
      <alignment horizontal="center"/>
    </xf>
    <xf numFmtId="0" fontId="32" fillId="0" borderId="0" xfId="0" applyFont="1" applyBorder="1" applyAlignment="1">
      <alignment horizontal="left" vertical="center"/>
    </xf>
    <xf numFmtId="0" fontId="37" fillId="0" borderId="0" xfId="0" applyFont="1" applyBorder="1" applyAlignment="1">
      <alignment horizontal="left" wrapText="1"/>
    </xf>
    <xf numFmtId="0" fontId="37" fillId="0" borderId="0" xfId="0" applyFont="1" applyBorder="1" applyAlignment="1">
      <alignment horizontal="left" vertical="top" wrapText="1"/>
    </xf>
    <xf numFmtId="0" fontId="42" fillId="0" borderId="0" xfId="0" applyFont="1" applyAlignment="1">
      <alignment vertical="top" wrapText="1"/>
    </xf>
    <xf numFmtId="0" fontId="37" fillId="0" borderId="0" xfId="0" applyFont="1" applyAlignment="1">
      <alignment horizontal="left" vertical="top" wrapText="1"/>
    </xf>
    <xf numFmtId="0" fontId="32" fillId="0" borderId="0" xfId="37" applyFont="1" applyBorder="1" applyAlignment="1">
      <alignment horizontal="center" wrapText="1"/>
    </xf>
    <xf numFmtId="0" fontId="33" fillId="0" borderId="0" xfId="37" applyFont="1" applyAlignment="1">
      <alignment wrapText="1"/>
    </xf>
    <xf numFmtId="0" fontId="33" fillId="0" borderId="103" xfId="37" applyFont="1" applyBorder="1" applyAlignment="1">
      <alignment horizontal="center" vertical="center" wrapText="1"/>
    </xf>
    <xf numFmtId="49" fontId="30" fillId="0" borderId="24" xfId="36" applyNumberFormat="1" applyFont="1" applyBorder="1" applyAlignment="1" applyProtection="1">
      <alignment vertical="center" wrapText="1"/>
      <protection locked="0"/>
    </xf>
    <xf numFmtId="0" fontId="32" fillId="0" borderId="58" xfId="37" applyFont="1" applyBorder="1" applyAlignment="1">
      <alignment horizontal="center" vertical="center" wrapText="1"/>
    </xf>
    <xf numFmtId="0" fontId="32" fillId="0" borderId="25" xfId="36" applyFont="1" applyBorder="1" applyAlignment="1">
      <alignment horizontal="center" vertical="center" wrapText="1"/>
    </xf>
    <xf numFmtId="0" fontId="30" fillId="0" borderId="27" xfId="37" applyFont="1" applyBorder="1" applyAlignment="1">
      <alignment vertical="center" wrapText="1"/>
    </xf>
    <xf numFmtId="0" fontId="33" fillId="0" borderId="59" xfId="37" applyFont="1" applyBorder="1" applyAlignment="1">
      <alignment wrapText="1"/>
    </xf>
    <xf numFmtId="0" fontId="33" fillId="0" borderId="40" xfId="37" applyFont="1" applyBorder="1" applyAlignment="1">
      <alignment wrapText="1"/>
    </xf>
    <xf numFmtId="0" fontId="33" fillId="0" borderId="66" xfId="37" applyFont="1" applyBorder="1" applyAlignment="1">
      <alignment wrapText="1"/>
    </xf>
    <xf numFmtId="0" fontId="33" fillId="0" borderId="92" xfId="37" applyFont="1" applyBorder="1" applyAlignment="1">
      <alignment wrapText="1"/>
    </xf>
    <xf numFmtId="0" fontId="33" fillId="0" borderId="91" xfId="37" applyFont="1" applyBorder="1" applyAlignment="1">
      <alignment wrapText="1"/>
    </xf>
    <xf numFmtId="49" fontId="32" fillId="0" borderId="24" xfId="36" applyNumberFormat="1" applyFont="1" applyBorder="1" applyAlignment="1">
      <alignment horizontal="center" vertical="center" wrapText="1"/>
    </xf>
    <xf numFmtId="0" fontId="32" fillId="0" borderId="96" xfId="37" applyFont="1" applyBorder="1" applyAlignment="1">
      <alignment horizontal="center" vertical="center" textRotation="90"/>
    </xf>
    <xf numFmtId="0" fontId="32" fillId="0" borderId="97" xfId="37" applyFont="1" applyBorder="1" applyAlignment="1">
      <alignment horizontal="center" vertical="center" textRotation="90"/>
    </xf>
    <xf numFmtId="0" fontId="4" fillId="0" borderId="41" xfId="0" applyNumberFormat="1" applyFont="1" applyFill="1" applyBorder="1" applyAlignment="1">
      <alignment horizontal="center" vertical="center" wrapText="1"/>
    </xf>
    <xf numFmtId="0" fontId="4" fillId="0" borderId="62" xfId="0" applyNumberFormat="1" applyFont="1" applyFill="1" applyBorder="1" applyAlignment="1">
      <alignment horizontal="center" vertical="center" wrapText="1"/>
    </xf>
    <xf numFmtId="0" fontId="5" fillId="0" borderId="43" xfId="0" applyNumberFormat="1" applyFont="1" applyFill="1" applyBorder="1" applyAlignment="1">
      <alignment horizontal="center" vertical="center"/>
    </xf>
    <xf numFmtId="0" fontId="5" fillId="0" borderId="39" xfId="0" applyNumberFormat="1" applyFont="1" applyFill="1" applyBorder="1" applyAlignment="1">
      <alignment horizontal="center" vertical="center"/>
    </xf>
    <xf numFmtId="0" fontId="5" fillId="0" borderId="36" xfId="0" applyNumberFormat="1" applyFont="1" applyFill="1" applyBorder="1" applyAlignment="1">
      <alignment horizontal="center" vertical="center"/>
    </xf>
    <xf numFmtId="0" fontId="5" fillId="0" borderId="44" xfId="0" applyFont="1" applyFill="1" applyBorder="1" applyAlignment="1">
      <alignment horizontal="center" vertical="center"/>
    </xf>
    <xf numFmtId="0" fontId="5" fillId="0" borderId="41" xfId="0" applyFont="1" applyFill="1" applyBorder="1" applyAlignment="1">
      <alignment horizontal="center" vertical="center"/>
    </xf>
    <xf numFmtId="0" fontId="5" fillId="0" borderId="62" xfId="0" applyFont="1" applyFill="1" applyBorder="1" applyAlignment="1">
      <alignment horizontal="center" vertical="center"/>
    </xf>
    <xf numFmtId="0" fontId="4" fillId="0" borderId="17" xfId="0" applyNumberFormat="1" applyFont="1" applyFill="1" applyBorder="1" applyAlignment="1">
      <alignment horizontal="center" vertical="center" wrapText="1"/>
    </xf>
    <xf numFmtId="0" fontId="4" fillId="0" borderId="38" xfId="0" applyNumberFormat="1" applyFont="1" applyFill="1" applyBorder="1" applyAlignment="1">
      <alignment horizontal="center" vertical="center" wrapText="1"/>
    </xf>
    <xf numFmtId="0" fontId="4" fillId="0" borderId="29" xfId="0" applyNumberFormat="1" applyFont="1" applyFill="1" applyBorder="1" applyAlignment="1">
      <alignment horizontal="center" vertical="center" wrapText="1"/>
    </xf>
    <xf numFmtId="0" fontId="4" fillId="0" borderId="18" xfId="0" applyNumberFormat="1" applyFont="1" applyFill="1" applyBorder="1" applyAlignment="1">
      <alignment horizontal="center" vertical="center" wrapText="1"/>
    </xf>
    <xf numFmtId="0" fontId="4" fillId="0" borderId="39" xfId="0" applyNumberFormat="1" applyFont="1" applyFill="1" applyBorder="1" applyAlignment="1">
      <alignment horizontal="center" vertical="center" wrapText="1"/>
    </xf>
    <xf numFmtId="0" fontId="4" fillId="0" borderId="30" xfId="0" applyNumberFormat="1" applyFont="1" applyFill="1" applyBorder="1" applyAlignment="1">
      <alignment horizontal="center" vertical="center" wrapText="1"/>
    </xf>
    <xf numFmtId="0" fontId="4" fillId="0" borderId="19" xfId="0" applyNumberFormat="1" applyFont="1" applyFill="1" applyBorder="1" applyAlignment="1">
      <alignment horizontal="center" vertical="center" wrapText="1"/>
    </xf>
    <xf numFmtId="0" fontId="4" fillId="0" borderId="40" xfId="0" applyNumberFormat="1" applyFont="1" applyFill="1" applyBorder="1" applyAlignment="1">
      <alignment horizontal="center" vertical="center" wrapText="1"/>
    </xf>
    <xf numFmtId="0" fontId="4" fillId="0" borderId="31" xfId="0" applyNumberFormat="1" applyFont="1" applyFill="1" applyBorder="1" applyAlignment="1">
      <alignment horizontal="center" vertical="center" wrapText="1"/>
    </xf>
    <xf numFmtId="0" fontId="4" fillId="0" borderId="20" xfId="0" applyNumberFormat="1" applyFont="1" applyFill="1" applyBorder="1" applyAlignment="1">
      <alignment horizontal="center" vertical="center" wrapText="1"/>
    </xf>
    <xf numFmtId="0" fontId="4" fillId="0" borderId="32" xfId="0" applyNumberFormat="1" applyFont="1" applyFill="1" applyBorder="1" applyAlignment="1">
      <alignment horizontal="center" vertical="center" wrapText="1"/>
    </xf>
    <xf numFmtId="0" fontId="4" fillId="0" borderId="23" xfId="0" applyNumberFormat="1" applyFont="1" applyFill="1" applyBorder="1" applyAlignment="1">
      <alignment horizontal="center" vertical="center" wrapText="1"/>
    </xf>
    <xf numFmtId="0" fontId="4" fillId="0" borderId="24" xfId="0" applyNumberFormat="1" applyFont="1" applyFill="1" applyBorder="1" applyAlignment="1">
      <alignment horizontal="center" vertical="center" wrapText="1"/>
    </xf>
    <xf numFmtId="0" fontId="4" fillId="0" borderId="26" xfId="0" applyNumberFormat="1" applyFont="1" applyFill="1" applyBorder="1" applyAlignment="1">
      <alignment horizontal="center" vertical="center" wrapText="1"/>
    </xf>
    <xf numFmtId="167" fontId="5" fillId="0" borderId="53" xfId="0" applyNumberFormat="1" applyFont="1" applyFill="1" applyBorder="1" applyAlignment="1" applyProtection="1">
      <alignment horizontal="center" vertical="center"/>
    </xf>
    <xf numFmtId="167" fontId="5" fillId="0" borderId="54" xfId="0" applyNumberFormat="1" applyFont="1" applyFill="1" applyBorder="1" applyAlignment="1" applyProtection="1">
      <alignment horizontal="center" vertical="center"/>
    </xf>
    <xf numFmtId="1" fontId="5" fillId="0" borderId="17" xfId="0" applyNumberFormat="1" applyFont="1" applyFill="1" applyBorder="1" applyAlignment="1">
      <alignment horizontal="center" vertical="center"/>
    </xf>
    <xf numFmtId="1" fontId="5" fillId="0" borderId="23" xfId="0" applyNumberFormat="1" applyFont="1" applyFill="1" applyBorder="1" applyAlignment="1">
      <alignment horizontal="center" vertical="center"/>
    </xf>
    <xf numFmtId="164" fontId="5" fillId="0" borderId="18" xfId="0" applyNumberFormat="1" applyFont="1" applyFill="1" applyBorder="1" applyAlignment="1">
      <alignment horizontal="center" vertical="center"/>
    </xf>
    <xf numFmtId="164" fontId="5" fillId="0" borderId="24" xfId="0" applyNumberFormat="1" applyFont="1" applyFill="1" applyBorder="1" applyAlignment="1">
      <alignment horizontal="center" vertical="center"/>
    </xf>
    <xf numFmtId="1" fontId="5" fillId="0" borderId="18" xfId="0" applyNumberFormat="1" applyFont="1" applyFill="1" applyBorder="1" applyAlignment="1">
      <alignment horizontal="center" vertical="center"/>
    </xf>
    <xf numFmtId="1" fontId="5" fillId="0" borderId="24" xfId="0" applyNumberFormat="1" applyFont="1" applyFill="1" applyBorder="1" applyAlignment="1">
      <alignment horizontal="center" vertical="center"/>
    </xf>
    <xf numFmtId="49" fontId="4" fillId="0" borderId="70" xfId="0" applyNumberFormat="1" applyFont="1" applyFill="1" applyBorder="1" applyAlignment="1">
      <alignment horizontal="left" vertical="center" wrapText="1"/>
    </xf>
    <xf numFmtId="49" fontId="4" fillId="0" borderId="112" xfId="0" applyNumberFormat="1" applyFont="1" applyFill="1" applyBorder="1" applyAlignment="1">
      <alignment horizontal="left" vertical="center" wrapText="1"/>
    </xf>
    <xf numFmtId="49" fontId="4" fillId="0" borderId="65" xfId="0" applyNumberFormat="1" applyFont="1" applyFill="1" applyBorder="1" applyAlignment="1">
      <alignment horizontal="left" vertical="center" wrapText="1"/>
    </xf>
    <xf numFmtId="0" fontId="4" fillId="0" borderId="38" xfId="0" applyNumberFormat="1" applyFont="1" applyFill="1" applyBorder="1" applyAlignment="1">
      <alignment horizontal="center" vertical="center"/>
    </xf>
    <xf numFmtId="0" fontId="4" fillId="0" borderId="61" xfId="0" applyNumberFormat="1" applyFont="1" applyFill="1" applyBorder="1" applyAlignment="1">
      <alignment horizontal="center" vertical="center"/>
    </xf>
    <xf numFmtId="0" fontId="4" fillId="0" borderId="39" xfId="0" applyNumberFormat="1" applyFont="1" applyFill="1" applyBorder="1" applyAlignment="1">
      <alignment horizontal="center" vertical="center"/>
    </xf>
    <xf numFmtId="0" fontId="4" fillId="0" borderId="36" xfId="0" applyNumberFormat="1" applyFont="1" applyFill="1" applyBorder="1" applyAlignment="1">
      <alignment horizontal="center" vertical="center"/>
    </xf>
    <xf numFmtId="0" fontId="4" fillId="0" borderId="41" xfId="0" applyNumberFormat="1" applyFont="1" applyFill="1" applyBorder="1" applyAlignment="1">
      <alignment horizontal="center" vertical="center"/>
    </xf>
    <xf numFmtId="0" fontId="4" fillId="0" borderId="62" xfId="0" applyNumberFormat="1" applyFont="1" applyFill="1" applyBorder="1" applyAlignment="1">
      <alignment horizontal="center" vertical="center"/>
    </xf>
    <xf numFmtId="167" fontId="5" fillId="0" borderId="112" xfId="0" applyNumberFormat="1" applyFont="1" applyFill="1" applyBorder="1" applyAlignment="1" applyProtection="1">
      <alignment horizontal="center" vertical="center"/>
    </xf>
    <xf numFmtId="167" fontId="5" fillId="0" borderId="65" xfId="0" applyNumberFormat="1" applyFont="1" applyFill="1" applyBorder="1" applyAlignment="1" applyProtection="1">
      <alignment horizontal="center" vertical="center"/>
    </xf>
    <xf numFmtId="1" fontId="5" fillId="0" borderId="38" xfId="0" applyNumberFormat="1" applyFont="1" applyFill="1" applyBorder="1" applyAlignment="1">
      <alignment horizontal="center" vertical="center"/>
    </xf>
    <xf numFmtId="1" fontId="5" fillId="0" borderId="61" xfId="0" applyNumberFormat="1" applyFont="1" applyFill="1" applyBorder="1" applyAlignment="1">
      <alignment horizontal="center" vertical="center"/>
    </xf>
    <xf numFmtId="164" fontId="5" fillId="0" borderId="39" xfId="0" applyNumberFormat="1" applyFont="1" applyFill="1" applyBorder="1" applyAlignment="1">
      <alignment horizontal="center" vertical="center"/>
    </xf>
    <xf numFmtId="164" fontId="5" fillId="0" borderId="36" xfId="0" applyNumberFormat="1" applyFont="1" applyFill="1" applyBorder="1" applyAlignment="1">
      <alignment horizontal="center" vertical="center"/>
    </xf>
    <xf numFmtId="1" fontId="5" fillId="0" borderId="39" xfId="0" applyNumberFormat="1" applyFont="1" applyFill="1" applyBorder="1" applyAlignment="1">
      <alignment horizontal="center" vertical="center"/>
    </xf>
    <xf numFmtId="1" fontId="5" fillId="0" borderId="36" xfId="0" applyNumberFormat="1" applyFont="1" applyFill="1" applyBorder="1" applyAlignment="1">
      <alignment horizontal="center" vertical="center"/>
    </xf>
    <xf numFmtId="0" fontId="4" fillId="0" borderId="61" xfId="0" applyNumberFormat="1" applyFont="1" applyFill="1" applyBorder="1" applyAlignment="1">
      <alignment horizontal="center" vertical="center" wrapText="1"/>
    </xf>
    <xf numFmtId="0" fontId="4" fillId="0" borderId="36" xfId="0" applyNumberFormat="1" applyFont="1" applyFill="1" applyBorder="1" applyAlignment="1">
      <alignment horizontal="center" vertical="center" wrapText="1"/>
    </xf>
    <xf numFmtId="0" fontId="4" fillId="0" borderId="52" xfId="0" applyNumberFormat="1" applyFont="1" applyFill="1" applyBorder="1" applyAlignment="1">
      <alignment horizontal="center" vertical="center" wrapText="1"/>
    </xf>
    <xf numFmtId="0" fontId="4" fillId="0" borderId="49" xfId="0" applyNumberFormat="1" applyFont="1" applyFill="1" applyBorder="1" applyAlignment="1">
      <alignment horizontal="center" vertical="center" wrapText="1"/>
    </xf>
    <xf numFmtId="0" fontId="4" fillId="0" borderId="58" xfId="0" applyNumberFormat="1" applyFont="1" applyFill="1" applyBorder="1" applyAlignment="1">
      <alignment horizontal="center" vertical="center" wrapText="1"/>
    </xf>
    <xf numFmtId="0" fontId="4" fillId="0" borderId="56" xfId="0" applyNumberFormat="1" applyFont="1" applyFill="1" applyBorder="1" applyAlignment="1">
      <alignment horizontal="center" vertical="center" wrapText="1"/>
    </xf>
    <xf numFmtId="0" fontId="4" fillId="0" borderId="17" xfId="0" applyNumberFormat="1" applyFont="1" applyFill="1" applyBorder="1" applyAlignment="1">
      <alignment horizontal="center" vertical="center"/>
    </xf>
    <xf numFmtId="0" fontId="4" fillId="0" borderId="52" xfId="0" applyNumberFormat="1" applyFont="1" applyFill="1" applyBorder="1" applyAlignment="1">
      <alignment horizontal="center" vertical="center"/>
    </xf>
    <xf numFmtId="0" fontId="4" fillId="0" borderId="18" xfId="0" applyNumberFormat="1" applyFont="1" applyFill="1" applyBorder="1" applyAlignment="1">
      <alignment horizontal="center" vertical="center"/>
    </xf>
    <xf numFmtId="0" fontId="4" fillId="0" borderId="49" xfId="0" applyNumberFormat="1" applyFont="1" applyFill="1" applyBorder="1" applyAlignment="1">
      <alignment horizontal="center" vertical="center"/>
    </xf>
    <xf numFmtId="0" fontId="4" fillId="0" borderId="20" xfId="0" applyNumberFormat="1" applyFont="1" applyFill="1" applyBorder="1" applyAlignment="1">
      <alignment horizontal="center" vertical="center"/>
    </xf>
    <xf numFmtId="0" fontId="4" fillId="0" borderId="56" xfId="0" applyNumberFormat="1" applyFont="1" applyFill="1" applyBorder="1" applyAlignment="1">
      <alignment horizontal="center" vertical="center"/>
    </xf>
    <xf numFmtId="167" fontId="6" fillId="0" borderId="70" xfId="0" applyNumberFormat="1" applyFont="1" applyFill="1" applyBorder="1" applyAlignment="1" applyProtection="1">
      <alignment horizontal="center" vertical="center"/>
    </xf>
    <xf numFmtId="167" fontId="6" fillId="0" borderId="112" xfId="0" applyNumberFormat="1" applyFont="1" applyFill="1" applyBorder="1" applyAlignment="1" applyProtection="1">
      <alignment horizontal="center" vertical="center"/>
    </xf>
    <xf numFmtId="1" fontId="6" fillId="0" borderId="42" xfId="0" applyNumberFormat="1" applyFont="1" applyFill="1" applyBorder="1" applyAlignment="1">
      <alignment horizontal="center" vertical="center"/>
    </xf>
    <xf numFmtId="1" fontId="6" fillId="0" borderId="38" xfId="0" applyNumberFormat="1" applyFont="1" applyFill="1" applyBorder="1" applyAlignment="1">
      <alignment horizontal="center" vertical="center"/>
    </xf>
    <xf numFmtId="164" fontId="5" fillId="0" borderId="43" xfId="0" applyNumberFormat="1" applyFont="1" applyFill="1" applyBorder="1" applyAlignment="1">
      <alignment horizontal="center" vertical="center"/>
    </xf>
    <xf numFmtId="1" fontId="5" fillId="0" borderId="43" xfId="0" applyNumberFormat="1" applyFont="1" applyFill="1" applyBorder="1" applyAlignment="1">
      <alignment horizontal="center" vertical="center"/>
    </xf>
    <xf numFmtId="0" fontId="4" fillId="0" borderId="29" xfId="0" applyNumberFormat="1" applyFont="1" applyFill="1" applyBorder="1" applyAlignment="1">
      <alignment horizontal="center" vertical="center"/>
    </xf>
    <xf numFmtId="0" fontId="4" fillId="0" borderId="30" xfId="0" applyNumberFormat="1" applyFont="1" applyFill="1" applyBorder="1" applyAlignment="1">
      <alignment horizontal="center" vertical="center"/>
    </xf>
    <xf numFmtId="0" fontId="4" fillId="0" borderId="32" xfId="0" applyNumberFormat="1" applyFont="1" applyFill="1" applyBorder="1" applyAlignment="1">
      <alignment horizontal="center" vertical="center"/>
    </xf>
    <xf numFmtId="167" fontId="5" fillId="0" borderId="70" xfId="0" applyNumberFormat="1" applyFont="1" applyFill="1" applyBorder="1" applyAlignment="1" applyProtection="1">
      <alignment horizontal="center" vertical="center"/>
    </xf>
    <xf numFmtId="1" fontId="5" fillId="0" borderId="42" xfId="0" applyNumberFormat="1" applyFont="1" applyFill="1" applyBorder="1" applyAlignment="1">
      <alignment horizontal="center" vertical="center"/>
    </xf>
    <xf numFmtId="167" fontId="6" fillId="0" borderId="65" xfId="0" applyNumberFormat="1" applyFont="1" applyFill="1" applyBorder="1" applyAlignment="1" applyProtection="1">
      <alignment horizontal="center" vertical="center"/>
    </xf>
    <xf numFmtId="1" fontId="6" fillId="0" borderId="61" xfId="0" applyNumberFormat="1" applyFont="1" applyFill="1" applyBorder="1" applyAlignment="1">
      <alignment horizontal="center" vertical="center"/>
    </xf>
    <xf numFmtId="0" fontId="4" fillId="0" borderId="42" xfId="0" applyNumberFormat="1" applyFont="1" applyFill="1" applyBorder="1" applyAlignment="1">
      <alignment horizontal="center" vertical="center" wrapText="1"/>
    </xf>
    <xf numFmtId="0" fontId="4" fillId="0" borderId="43" xfId="0" applyNumberFormat="1" applyFont="1" applyFill="1" applyBorder="1" applyAlignment="1">
      <alignment horizontal="center" vertical="center" wrapText="1"/>
    </xf>
    <xf numFmtId="0" fontId="4" fillId="0" borderId="44" xfId="0" applyNumberFormat="1" applyFont="1" applyFill="1" applyBorder="1" applyAlignment="1">
      <alignment horizontal="center" vertical="center" wrapText="1"/>
    </xf>
    <xf numFmtId="0" fontId="4" fillId="0" borderId="42" xfId="0" applyNumberFormat="1" applyFont="1" applyFill="1" applyBorder="1" applyAlignment="1">
      <alignment horizontal="center" vertical="center"/>
    </xf>
    <xf numFmtId="0" fontId="4" fillId="0" borderId="43" xfId="0" applyNumberFormat="1" applyFont="1" applyFill="1" applyBorder="1" applyAlignment="1">
      <alignment horizontal="center" vertical="center"/>
    </xf>
    <xf numFmtId="0" fontId="4" fillId="0" borderId="44" xfId="0" applyNumberFormat="1" applyFont="1" applyFill="1" applyBorder="1" applyAlignment="1">
      <alignment horizontal="center" vertical="center"/>
    </xf>
    <xf numFmtId="166" fontId="5" fillId="24" borderId="10" xfId="40" applyNumberFormat="1" applyFont="1" applyFill="1" applyBorder="1" applyAlignment="1" applyProtection="1">
      <alignment horizontal="center" vertical="center"/>
    </xf>
    <xf numFmtId="166" fontId="5" fillId="24" borderId="35" xfId="40" applyNumberFormat="1" applyFont="1" applyFill="1" applyBorder="1" applyAlignment="1" applyProtection="1">
      <alignment horizontal="center" vertical="center"/>
    </xf>
    <xf numFmtId="166" fontId="5" fillId="24" borderId="39" xfId="40" applyNumberFormat="1" applyFont="1" applyFill="1" applyBorder="1" applyAlignment="1" applyProtection="1">
      <alignment horizontal="center" vertical="center"/>
    </xf>
    <xf numFmtId="166" fontId="5" fillId="24" borderId="36" xfId="40" applyNumberFormat="1" applyFont="1" applyFill="1" applyBorder="1" applyAlignment="1" applyProtection="1">
      <alignment horizontal="center" vertical="center"/>
    </xf>
    <xf numFmtId="166" fontId="5" fillId="24" borderId="62" xfId="40" applyNumberFormat="1" applyFont="1" applyFill="1" applyBorder="1" applyAlignment="1" applyProtection="1">
      <alignment horizontal="center" vertical="center"/>
    </xf>
    <xf numFmtId="166" fontId="6" fillId="24" borderId="34" xfId="40" applyNumberFormat="1" applyFont="1" applyFill="1" applyBorder="1" applyAlignment="1" applyProtection="1">
      <alignment horizontal="right" vertical="center"/>
    </xf>
    <xf numFmtId="166" fontId="6" fillId="24" borderId="11" xfId="40" applyNumberFormat="1" applyFont="1" applyFill="1" applyBorder="1" applyAlignment="1" applyProtection="1">
      <alignment horizontal="right" vertical="center"/>
    </xf>
    <xf numFmtId="166" fontId="6" fillId="24" borderId="71" xfId="40" applyNumberFormat="1" applyFont="1" applyFill="1" applyBorder="1" applyAlignment="1" applyProtection="1">
      <alignment horizontal="right" vertical="center"/>
    </xf>
    <xf numFmtId="166" fontId="5" fillId="24" borderId="34" xfId="40" applyNumberFormat="1" applyFont="1" applyFill="1" applyBorder="1" applyAlignment="1" applyProtection="1">
      <alignment horizontal="right" vertical="center"/>
    </xf>
    <xf numFmtId="166" fontId="5" fillId="24" borderId="11" xfId="40" applyNumberFormat="1" applyFont="1" applyFill="1" applyBorder="1" applyAlignment="1" applyProtection="1">
      <alignment horizontal="right" vertical="center"/>
    </xf>
    <xf numFmtId="166" fontId="5" fillId="24" borderId="71" xfId="40" applyNumberFormat="1" applyFont="1" applyFill="1" applyBorder="1" applyAlignment="1" applyProtection="1">
      <alignment horizontal="right" vertical="center"/>
    </xf>
    <xf numFmtId="166" fontId="6" fillId="24" borderId="65" xfId="40" applyNumberFormat="1" applyFont="1" applyFill="1" applyBorder="1" applyAlignment="1" applyProtection="1">
      <alignment horizontal="right" vertical="center"/>
    </xf>
    <xf numFmtId="166" fontId="5" fillId="24" borderId="65" xfId="40" applyNumberFormat="1" applyFont="1" applyFill="1" applyBorder="1" applyAlignment="1" applyProtection="1">
      <alignment horizontal="right" vertical="center"/>
    </xf>
    <xf numFmtId="164" fontId="2" fillId="0" borderId="34" xfId="37" applyNumberFormat="1" applyFont="1" applyFill="1" applyBorder="1" applyAlignment="1" applyProtection="1">
      <alignment horizontal="center" vertical="center"/>
    </xf>
    <xf numFmtId="164" fontId="2" fillId="0" borderId="11" xfId="37" applyNumberFormat="1" applyFont="1" applyFill="1" applyBorder="1" applyAlignment="1" applyProtection="1">
      <alignment horizontal="center" vertical="center"/>
    </xf>
    <xf numFmtId="164" fontId="2" fillId="0" borderId="71" xfId="37" applyNumberFormat="1" applyFont="1" applyFill="1" applyBorder="1" applyAlignment="1" applyProtection="1">
      <alignment horizontal="center" vertical="center"/>
    </xf>
    <xf numFmtId="0" fontId="4" fillId="24" borderId="70" xfId="40" applyNumberFormat="1" applyFont="1" applyFill="1" applyBorder="1" applyAlignment="1" applyProtection="1">
      <alignment horizontal="center" vertical="center" textRotation="90"/>
    </xf>
    <xf numFmtId="0" fontId="4" fillId="24" borderId="112" xfId="40" applyNumberFormat="1" applyFont="1" applyFill="1" applyBorder="1" applyAlignment="1" applyProtection="1">
      <alignment horizontal="center" vertical="center" textRotation="90"/>
    </xf>
    <xf numFmtId="0" fontId="4" fillId="24" borderId="65" xfId="40" applyNumberFormat="1" applyFont="1" applyFill="1" applyBorder="1" applyAlignment="1" applyProtection="1">
      <alignment horizontal="center" vertical="center" textRotation="90"/>
    </xf>
    <xf numFmtId="165" fontId="4" fillId="24" borderId="70" xfId="40" applyNumberFormat="1" applyFont="1" applyFill="1" applyBorder="1" applyAlignment="1" applyProtection="1">
      <alignment horizontal="center" vertical="center"/>
    </xf>
    <xf numFmtId="165" fontId="4" fillId="24" borderId="112" xfId="40" applyNumberFormat="1" applyFont="1" applyFill="1" applyBorder="1" applyAlignment="1" applyProtection="1">
      <alignment horizontal="center" vertical="center"/>
    </xf>
    <xf numFmtId="165" fontId="4" fillId="24" borderId="65" xfId="40" applyNumberFormat="1" applyFont="1" applyFill="1" applyBorder="1" applyAlignment="1" applyProtection="1">
      <alignment horizontal="center" vertical="center"/>
    </xf>
    <xf numFmtId="165" fontId="4" fillId="0" borderId="16" xfId="40" applyNumberFormat="1" applyFont="1" applyFill="1" applyBorder="1" applyAlignment="1" applyProtection="1">
      <alignment horizontal="center" vertical="center" wrapText="1"/>
    </xf>
    <xf numFmtId="165" fontId="4" fillId="0" borderId="53" xfId="40" applyNumberFormat="1" applyFont="1" applyFill="1" applyBorder="1" applyAlignment="1" applyProtection="1">
      <alignment horizontal="center" vertical="center" wrapText="1"/>
    </xf>
    <xf numFmtId="165" fontId="4" fillId="0" borderId="119" xfId="40" applyNumberFormat="1" applyFont="1" applyFill="1" applyBorder="1" applyAlignment="1" applyProtection="1">
      <alignment horizontal="center" vertical="center" wrapText="1"/>
    </xf>
    <xf numFmtId="165" fontId="4" fillId="24" borderId="70" xfId="40" applyNumberFormat="1" applyFont="1" applyFill="1" applyBorder="1" applyAlignment="1" applyProtection="1">
      <alignment horizontal="center" vertical="center" textRotation="90" wrapText="1"/>
    </xf>
    <xf numFmtId="165" fontId="4" fillId="24" borderId="112" xfId="40" applyNumberFormat="1" applyFont="1" applyFill="1" applyBorder="1" applyAlignment="1" applyProtection="1">
      <alignment horizontal="center" vertical="center" textRotation="90" wrapText="1"/>
    </xf>
    <xf numFmtId="165" fontId="4" fillId="24" borderId="65" xfId="40" applyNumberFormat="1" applyFont="1" applyFill="1" applyBorder="1" applyAlignment="1" applyProtection="1">
      <alignment horizontal="center" vertical="center" textRotation="90" wrapText="1"/>
    </xf>
    <xf numFmtId="165" fontId="4" fillId="24" borderId="16" xfId="40" applyNumberFormat="1" applyFont="1" applyFill="1" applyBorder="1" applyAlignment="1" applyProtection="1">
      <alignment horizontal="center" vertical="center" wrapText="1"/>
    </xf>
    <xf numFmtId="165" fontId="4" fillId="24" borderId="53" xfId="40" applyNumberFormat="1" applyFont="1" applyFill="1" applyBorder="1" applyAlignment="1" applyProtection="1">
      <alignment horizontal="center" vertical="center" wrapText="1"/>
    </xf>
    <xf numFmtId="165" fontId="4" fillId="24" borderId="119" xfId="40" applyNumberFormat="1" applyFont="1" applyFill="1" applyBorder="1" applyAlignment="1" applyProtection="1">
      <alignment horizontal="center" vertical="center" wrapText="1"/>
    </xf>
    <xf numFmtId="0" fontId="4" fillId="24" borderId="47" xfId="40" applyNumberFormat="1" applyFont="1" applyFill="1" applyBorder="1" applyAlignment="1" applyProtection="1">
      <alignment horizontal="center" vertical="center" wrapText="1"/>
    </xf>
    <xf numFmtId="0" fontId="4" fillId="24" borderId="109" xfId="40" applyNumberFormat="1" applyFont="1" applyFill="1" applyBorder="1" applyAlignment="1" applyProtection="1">
      <alignment horizontal="center" vertical="center" wrapText="1"/>
    </xf>
    <xf numFmtId="0" fontId="4" fillId="24" borderId="110" xfId="40" applyNumberFormat="1" applyFont="1" applyFill="1" applyBorder="1" applyAlignment="1" applyProtection="1">
      <alignment horizontal="center" vertical="center" wrapText="1"/>
    </xf>
    <xf numFmtId="0" fontId="4" fillId="24" borderId="46" xfId="40" applyNumberFormat="1" applyFont="1" applyFill="1" applyBorder="1" applyAlignment="1" applyProtection="1">
      <alignment horizontal="center" vertical="center" wrapText="1"/>
    </xf>
    <xf numFmtId="0" fontId="4" fillId="24" borderId="81" xfId="40" applyNumberFormat="1" applyFont="1" applyFill="1" applyBorder="1" applyAlignment="1" applyProtection="1">
      <alignment horizontal="center" vertical="center" wrapText="1"/>
    </xf>
    <xf numFmtId="0" fontId="4" fillId="24" borderId="69" xfId="40" applyNumberFormat="1" applyFont="1" applyFill="1" applyBorder="1" applyAlignment="1" applyProtection="1">
      <alignment horizontal="center" vertical="center" wrapText="1"/>
    </xf>
    <xf numFmtId="165" fontId="4" fillId="0" borderId="52" xfId="40" applyNumberFormat="1" applyFont="1" applyFill="1" applyBorder="1" applyAlignment="1" applyProtection="1">
      <alignment horizontal="center" vertical="center" textRotation="90" wrapText="1"/>
    </xf>
    <xf numFmtId="165" fontId="4" fillId="0" borderId="38" xfId="40" applyNumberFormat="1" applyFont="1" applyFill="1" applyBorder="1" applyAlignment="1" applyProtection="1">
      <alignment horizontal="center" vertical="center" textRotation="90" wrapText="1"/>
    </xf>
    <xf numFmtId="165" fontId="4" fillId="0" borderId="61" xfId="40" applyNumberFormat="1" applyFont="1" applyFill="1" applyBorder="1" applyAlignment="1" applyProtection="1">
      <alignment horizontal="center" vertical="center" textRotation="90" wrapText="1"/>
    </xf>
    <xf numFmtId="165" fontId="4" fillId="0" borderId="49" xfId="40" applyNumberFormat="1" applyFont="1" applyFill="1" applyBorder="1" applyAlignment="1" applyProtection="1">
      <alignment horizontal="center" vertical="center" textRotation="90" wrapText="1"/>
    </xf>
    <xf numFmtId="165" fontId="4" fillId="0" borderId="39" xfId="40" applyNumberFormat="1" applyFont="1" applyFill="1" applyBorder="1" applyAlignment="1" applyProtection="1">
      <alignment horizontal="center" vertical="center" textRotation="90" wrapText="1"/>
    </xf>
    <xf numFmtId="165" fontId="4" fillId="0" borderId="36" xfId="40" applyNumberFormat="1" applyFont="1" applyFill="1" applyBorder="1" applyAlignment="1" applyProtection="1">
      <alignment horizontal="center" vertical="center" textRotation="90" wrapText="1"/>
    </xf>
    <xf numFmtId="165" fontId="4" fillId="0" borderId="25" xfId="40" applyNumberFormat="1" applyFont="1" applyFill="1" applyBorder="1" applyAlignment="1" applyProtection="1">
      <alignment horizontal="center" vertical="center" wrapText="1"/>
    </xf>
    <xf numFmtId="165" fontId="4" fillId="0" borderId="120" xfId="40" applyNumberFormat="1" applyFont="1" applyFill="1" applyBorder="1" applyAlignment="1" applyProtection="1">
      <alignment horizontal="center" vertical="center" wrapText="1"/>
    </xf>
    <xf numFmtId="165" fontId="4" fillId="24" borderId="49" xfId="40" applyNumberFormat="1" applyFont="1" applyFill="1" applyBorder="1" applyAlignment="1" applyProtection="1">
      <alignment horizontal="center" vertical="center" textRotation="90" wrapText="1"/>
    </xf>
    <xf numFmtId="165" fontId="4" fillId="24" borderId="39" xfId="40" applyNumberFormat="1" applyFont="1" applyFill="1" applyBorder="1" applyAlignment="1" applyProtection="1">
      <alignment horizontal="center" vertical="center" textRotation="90" wrapText="1"/>
    </xf>
    <xf numFmtId="165" fontId="4" fillId="24" borderId="36" xfId="40" applyNumberFormat="1" applyFont="1" applyFill="1" applyBorder="1" applyAlignment="1" applyProtection="1">
      <alignment horizontal="center" vertical="center" textRotation="90" wrapText="1"/>
    </xf>
    <xf numFmtId="165" fontId="4" fillId="24" borderId="58" xfId="40" applyNumberFormat="1" applyFont="1" applyFill="1" applyBorder="1" applyAlignment="1" applyProtection="1">
      <alignment horizontal="center" vertical="center" textRotation="90" wrapText="1"/>
    </xf>
    <xf numFmtId="165" fontId="4" fillId="24" borderId="40" xfId="40" applyNumberFormat="1" applyFont="1" applyFill="1" applyBorder="1" applyAlignment="1" applyProtection="1">
      <alignment horizontal="center" vertical="center" textRotation="90" wrapText="1"/>
    </xf>
    <xf numFmtId="165" fontId="4" fillId="24" borderId="37" xfId="40" applyNumberFormat="1" applyFont="1" applyFill="1" applyBorder="1" applyAlignment="1" applyProtection="1">
      <alignment horizontal="center" vertical="center" textRotation="90" wrapText="1"/>
    </xf>
    <xf numFmtId="165" fontId="4" fillId="0" borderId="56" xfId="40" applyNumberFormat="1" applyFont="1" applyFill="1" applyBorder="1" applyAlignment="1" applyProtection="1">
      <alignment horizontal="center" vertical="center" textRotation="90" wrapText="1"/>
    </xf>
    <xf numFmtId="165" fontId="4" fillId="0" borderId="41" xfId="40" applyNumberFormat="1" applyFont="1" applyFill="1" applyBorder="1" applyAlignment="1" applyProtection="1">
      <alignment horizontal="center" vertical="center" textRotation="90" wrapText="1"/>
    </xf>
    <xf numFmtId="165" fontId="4" fillId="0" borderId="62" xfId="40" applyNumberFormat="1" applyFont="1" applyFill="1" applyBorder="1" applyAlignment="1" applyProtection="1">
      <alignment horizontal="center" vertical="center" textRotation="90" wrapText="1"/>
    </xf>
    <xf numFmtId="165" fontId="4" fillId="24" borderId="25" xfId="40" applyNumberFormat="1" applyFont="1" applyFill="1" applyBorder="1" applyAlignment="1" applyProtection="1">
      <alignment horizontal="center" vertical="center"/>
    </xf>
    <xf numFmtId="165" fontId="4" fillId="24" borderId="54" xfId="40" applyNumberFormat="1" applyFont="1" applyFill="1" applyBorder="1" applyAlignment="1" applyProtection="1">
      <alignment horizontal="center" vertical="center"/>
    </xf>
    <xf numFmtId="165" fontId="4" fillId="24" borderId="27" xfId="40" applyNumberFormat="1" applyFont="1" applyFill="1" applyBorder="1" applyAlignment="1" applyProtection="1">
      <alignment horizontal="center" vertical="center"/>
    </xf>
    <xf numFmtId="0" fontId="5" fillId="0" borderId="46" xfId="37" applyFont="1" applyFill="1" applyBorder="1" applyAlignment="1">
      <alignment horizontal="right" vertical="center" wrapText="1"/>
    </xf>
    <xf numFmtId="0" fontId="5" fillId="0" borderId="81" xfId="37" applyFont="1" applyFill="1" applyBorder="1" applyAlignment="1">
      <alignment horizontal="right" vertical="center" wrapText="1"/>
    </xf>
    <xf numFmtId="0" fontId="4" fillId="24" borderId="34" xfId="40" applyNumberFormat="1" applyFont="1" applyFill="1" applyBorder="1" applyAlignment="1" applyProtection="1">
      <alignment horizontal="center" vertical="center"/>
    </xf>
    <xf numFmtId="0" fontId="4" fillId="24" borderId="11" xfId="40" applyNumberFormat="1" applyFont="1" applyFill="1" applyBorder="1" applyAlignment="1" applyProtection="1">
      <alignment horizontal="center" vertical="center"/>
    </xf>
    <xf numFmtId="0" fontId="4" fillId="24" borderId="71" xfId="40" applyNumberFormat="1" applyFont="1" applyFill="1" applyBorder="1" applyAlignment="1" applyProtection="1">
      <alignment horizontal="center" vertical="center"/>
    </xf>
    <xf numFmtId="166" fontId="5" fillId="24" borderId="52" xfId="40" applyNumberFormat="1" applyFont="1" applyFill="1" applyBorder="1" applyAlignment="1" applyProtection="1">
      <alignment horizontal="center" vertical="center"/>
    </xf>
    <xf numFmtId="166" fontId="5" fillId="24" borderId="49" xfId="40" applyNumberFormat="1" applyFont="1" applyFill="1" applyBorder="1" applyAlignment="1" applyProtection="1">
      <alignment horizontal="center" vertical="center"/>
    </xf>
    <xf numFmtId="166" fontId="5" fillId="24" borderId="56" xfId="40" applyNumberFormat="1" applyFont="1" applyFill="1" applyBorder="1" applyAlignment="1" applyProtection="1">
      <alignment horizontal="center" vertical="center"/>
    </xf>
    <xf numFmtId="49" fontId="5" fillId="24" borderId="47" xfId="0" applyNumberFormat="1" applyFont="1" applyFill="1" applyBorder="1" applyAlignment="1" applyProtection="1">
      <alignment horizontal="center" vertical="center"/>
    </xf>
    <xf numFmtId="49" fontId="5" fillId="24" borderId="109" xfId="0" applyNumberFormat="1" applyFont="1" applyFill="1" applyBorder="1" applyAlignment="1" applyProtection="1">
      <alignment horizontal="center" vertical="center"/>
    </xf>
    <xf numFmtId="49" fontId="5" fillId="24" borderId="0" xfId="0" applyNumberFormat="1" applyFont="1" applyFill="1" applyBorder="1" applyAlignment="1" applyProtection="1">
      <alignment horizontal="center" vertical="center"/>
    </xf>
    <xf numFmtId="49" fontId="5" fillId="24" borderId="68" xfId="0" applyNumberFormat="1" applyFont="1" applyFill="1" applyBorder="1" applyAlignment="1" applyProtection="1">
      <alignment horizontal="center" vertical="center"/>
    </xf>
    <xf numFmtId="164" fontId="5" fillId="24" borderId="115" xfId="0" applyNumberFormat="1" applyFont="1" applyFill="1" applyBorder="1" applyAlignment="1" applyProtection="1">
      <alignment horizontal="center" vertical="center"/>
    </xf>
    <xf numFmtId="164" fontId="5" fillId="24" borderId="116" xfId="0" applyNumberFormat="1" applyFont="1" applyFill="1" applyBorder="1" applyAlignment="1" applyProtection="1">
      <alignment horizontal="center" vertical="center"/>
    </xf>
    <xf numFmtId="164" fontId="5" fillId="24" borderId="117" xfId="0" applyNumberFormat="1" applyFont="1" applyFill="1" applyBorder="1" applyAlignment="1" applyProtection="1">
      <alignment horizontal="center" vertical="center"/>
    </xf>
    <xf numFmtId="164" fontId="5" fillId="24" borderId="118" xfId="0" applyNumberFormat="1" applyFont="1" applyFill="1" applyBorder="1" applyAlignment="1" applyProtection="1">
      <alignment horizontal="center" vertical="center"/>
    </xf>
    <xf numFmtId="165" fontId="4" fillId="24" borderId="52" xfId="40" applyNumberFormat="1" applyFont="1" applyFill="1" applyBorder="1" applyAlignment="1" applyProtection="1">
      <alignment horizontal="center" vertical="center" textRotation="90" wrapText="1"/>
    </xf>
    <xf numFmtId="165" fontId="4" fillId="24" borderId="38" xfId="40" applyNumberFormat="1" applyFont="1" applyFill="1" applyBorder="1" applyAlignment="1" applyProtection="1">
      <alignment horizontal="center" vertical="center" textRotation="90" wrapText="1"/>
    </xf>
    <xf numFmtId="165" fontId="4" fillId="24" borderId="61" xfId="40" applyNumberFormat="1" applyFont="1" applyFill="1" applyBorder="1" applyAlignment="1" applyProtection="1">
      <alignment horizontal="center" vertical="center" textRotation="90" wrapText="1"/>
    </xf>
    <xf numFmtId="0" fontId="6" fillId="0" borderId="46" xfId="37" applyFont="1" applyFill="1" applyBorder="1" applyAlignment="1">
      <alignment horizontal="right" vertical="center" wrapText="1"/>
    </xf>
    <xf numFmtId="0" fontId="6" fillId="0" borderId="81" xfId="37" applyFont="1" applyFill="1" applyBorder="1" applyAlignment="1">
      <alignment horizontal="right" vertical="center" wrapText="1"/>
    </xf>
    <xf numFmtId="0" fontId="6" fillId="0" borderId="69" xfId="37" applyFont="1" applyFill="1" applyBorder="1" applyAlignment="1">
      <alignment horizontal="right" vertical="center" wrapText="1"/>
    </xf>
    <xf numFmtId="0" fontId="5" fillId="0" borderId="69" xfId="37" applyFont="1" applyFill="1" applyBorder="1" applyAlignment="1">
      <alignment horizontal="right" vertical="center" wrapText="1"/>
    </xf>
    <xf numFmtId="0" fontId="5" fillId="0" borderId="52" xfId="40" applyFont="1" applyFill="1" applyBorder="1" applyAlignment="1">
      <alignment horizontal="center" vertical="center" wrapText="1"/>
    </xf>
    <xf numFmtId="0" fontId="5" fillId="0" borderId="49" xfId="40" applyFont="1" applyFill="1" applyBorder="1" applyAlignment="1">
      <alignment horizontal="center" vertical="center" wrapText="1"/>
    </xf>
    <xf numFmtId="0" fontId="5" fillId="0" borderId="39" xfId="40" applyFont="1" applyFill="1" applyBorder="1" applyAlignment="1">
      <alignment horizontal="center" vertical="center" wrapText="1"/>
    </xf>
    <xf numFmtId="0" fontId="5" fillId="0" borderId="41" xfId="40" applyFont="1" applyFill="1" applyBorder="1" applyAlignment="1">
      <alignment horizontal="center" vertical="center" wrapText="1"/>
    </xf>
    <xf numFmtId="0" fontId="5" fillId="0" borderId="34" xfId="37" applyFont="1" applyFill="1" applyBorder="1" applyAlignment="1">
      <alignment horizontal="right" vertical="center" wrapText="1"/>
    </xf>
    <xf numFmtId="0" fontId="5" fillId="0" borderId="11" xfId="37" applyFont="1" applyFill="1" applyBorder="1" applyAlignment="1">
      <alignment horizontal="right" vertical="center" wrapText="1"/>
    </xf>
    <xf numFmtId="0" fontId="6" fillId="0" borderId="34" xfId="37" applyFont="1" applyFill="1" applyBorder="1" applyAlignment="1">
      <alignment horizontal="right" vertical="center" wrapText="1"/>
    </xf>
    <xf numFmtId="0" fontId="6" fillId="0" borderId="11" xfId="37" applyFont="1" applyFill="1" applyBorder="1" applyAlignment="1">
      <alignment horizontal="right" vertical="center" wrapText="1"/>
    </xf>
    <xf numFmtId="1" fontId="4" fillId="0" borderId="21" xfId="0" applyNumberFormat="1" applyFont="1" applyFill="1" applyBorder="1" applyAlignment="1">
      <alignment horizontal="center" vertical="center" wrapText="1"/>
    </xf>
    <xf numFmtId="1" fontId="4" fillId="0" borderId="27" xfId="0" applyNumberFormat="1" applyFont="1" applyFill="1" applyBorder="1" applyAlignment="1">
      <alignment horizontal="center" vertical="center" wrapText="1"/>
    </xf>
    <xf numFmtId="1" fontId="4" fillId="0" borderId="59" xfId="0" applyNumberFormat="1" applyFont="1" applyFill="1" applyBorder="1" applyAlignment="1">
      <alignment horizontal="center" vertical="center" wrapText="1"/>
    </xf>
    <xf numFmtId="1" fontId="4" fillId="0" borderId="33" xfId="0" applyNumberFormat="1" applyFont="1" applyFill="1" applyBorder="1" applyAlignment="1">
      <alignment horizontal="center" vertical="center" wrapText="1"/>
    </xf>
    <xf numFmtId="49" fontId="5" fillId="0" borderId="47" xfId="37" applyNumberFormat="1" applyFont="1" applyFill="1" applyBorder="1" applyAlignment="1" applyProtection="1">
      <alignment horizontal="center" vertical="center" wrapText="1"/>
    </xf>
    <xf numFmtId="49" fontId="5" fillId="0" borderId="109" xfId="37" applyNumberFormat="1" applyFont="1" applyFill="1" applyBorder="1" applyAlignment="1" applyProtection="1">
      <alignment horizontal="center" vertical="center" wrapText="1"/>
    </xf>
    <xf numFmtId="49" fontId="5" fillId="0" borderId="0" xfId="37" applyNumberFormat="1" applyFont="1" applyFill="1" applyBorder="1" applyAlignment="1" applyProtection="1">
      <alignment horizontal="center" vertical="center" wrapText="1"/>
    </xf>
    <xf numFmtId="49" fontId="5" fillId="0" borderId="68" xfId="37" applyNumberFormat="1" applyFont="1" applyFill="1" applyBorder="1" applyAlignment="1" applyProtection="1">
      <alignment horizontal="center" vertical="center" wrapText="1"/>
    </xf>
    <xf numFmtId="0" fontId="5" fillId="24" borderId="113" xfId="0" applyFont="1" applyFill="1" applyBorder="1" applyAlignment="1">
      <alignment horizontal="right" vertical="center" wrapText="1"/>
    </xf>
    <xf numFmtId="0" fontId="5" fillId="24" borderId="114" xfId="0" applyFont="1" applyFill="1" applyBorder="1" applyAlignment="1">
      <alignment horizontal="right" vertical="center" wrapText="1"/>
    </xf>
    <xf numFmtId="0" fontId="6" fillId="24" borderId="113" xfId="0" applyFont="1" applyFill="1" applyBorder="1" applyAlignment="1">
      <alignment horizontal="right" vertical="center" wrapText="1"/>
    </xf>
    <xf numFmtId="0" fontId="6" fillId="24" borderId="114" xfId="0" applyFont="1" applyFill="1" applyBorder="1" applyAlignment="1">
      <alignment horizontal="right" vertical="center" wrapText="1"/>
    </xf>
    <xf numFmtId="0" fontId="5" fillId="0" borderId="71" xfId="37" applyFont="1" applyFill="1" applyBorder="1" applyAlignment="1">
      <alignment horizontal="right" vertical="center" wrapText="1"/>
    </xf>
    <xf numFmtId="1" fontId="4" fillId="0" borderId="18" xfId="0" applyNumberFormat="1" applyFont="1" applyFill="1" applyBorder="1" applyAlignment="1">
      <alignment horizontal="center" vertical="center" wrapText="1"/>
    </xf>
    <xf numFmtId="1" fontId="4" fillId="0" borderId="73" xfId="0" applyNumberFormat="1" applyFont="1" applyFill="1" applyBorder="1" applyAlignment="1">
      <alignment horizontal="center" vertical="center" wrapText="1"/>
    </xf>
    <xf numFmtId="1" fontId="4" fillId="0" borderId="24" xfId="0" applyNumberFormat="1" applyFont="1" applyFill="1" applyBorder="1" applyAlignment="1">
      <alignment horizontal="center" vertical="center" wrapText="1"/>
    </xf>
    <xf numFmtId="1" fontId="4" fillId="0" borderId="30" xfId="0" applyNumberFormat="1" applyFont="1" applyFill="1" applyBorder="1" applyAlignment="1">
      <alignment horizontal="center" vertical="center" wrapText="1"/>
    </xf>
    <xf numFmtId="1" fontId="4" fillId="0" borderId="20" xfId="0" applyNumberFormat="1" applyFont="1" applyFill="1" applyBorder="1" applyAlignment="1">
      <alignment horizontal="center" vertical="center" wrapText="1"/>
    </xf>
    <xf numFmtId="1" fontId="4" fillId="0" borderId="74" xfId="0" applyNumberFormat="1" applyFont="1" applyFill="1" applyBorder="1" applyAlignment="1">
      <alignment horizontal="center" vertical="center" wrapText="1"/>
    </xf>
    <xf numFmtId="1" fontId="4" fillId="0" borderId="26" xfId="0" applyNumberFormat="1" applyFont="1" applyFill="1" applyBorder="1" applyAlignment="1">
      <alignment horizontal="center" vertical="center" wrapText="1"/>
    </xf>
    <xf numFmtId="1" fontId="4" fillId="0" borderId="32" xfId="0" applyNumberFormat="1" applyFont="1" applyFill="1" applyBorder="1" applyAlignment="1">
      <alignment horizontal="center" vertical="center" wrapText="1"/>
    </xf>
    <xf numFmtId="1" fontId="4" fillId="0" borderId="91" xfId="0" applyNumberFormat="1" applyFont="1" applyFill="1" applyBorder="1" applyAlignment="1">
      <alignment horizontal="center" vertical="center" wrapText="1"/>
    </xf>
    <xf numFmtId="0" fontId="6" fillId="0" borderId="71" xfId="37" applyFont="1" applyFill="1" applyBorder="1" applyAlignment="1">
      <alignment horizontal="right" vertical="center" wrapText="1"/>
    </xf>
    <xf numFmtId="1" fontId="4" fillId="0" borderId="49" xfId="0" applyNumberFormat="1" applyFont="1" applyFill="1" applyBorder="1" applyAlignment="1">
      <alignment horizontal="center" vertical="center" wrapText="1"/>
    </xf>
    <xf numFmtId="1" fontId="4" fillId="0" borderId="56" xfId="0" applyNumberFormat="1" applyFont="1" applyFill="1" applyBorder="1" applyAlignment="1">
      <alignment horizontal="center" vertical="center" wrapText="1"/>
    </xf>
    <xf numFmtId="0" fontId="5" fillId="24" borderId="34" xfId="40" applyNumberFormat="1" applyFont="1" applyFill="1" applyBorder="1" applyAlignment="1" applyProtection="1">
      <alignment horizontal="center" vertical="center"/>
    </xf>
    <xf numFmtId="0" fontId="5" fillId="24" borderId="11" xfId="40" applyNumberFormat="1" applyFont="1" applyFill="1" applyBorder="1" applyAlignment="1" applyProtection="1">
      <alignment horizontal="center" vertical="center"/>
    </xf>
    <xf numFmtId="0" fontId="5" fillId="24" borderId="81" xfId="40" applyNumberFormat="1" applyFont="1" applyFill="1" applyBorder="1" applyAlignment="1" applyProtection="1">
      <alignment horizontal="center" vertical="center"/>
    </xf>
    <xf numFmtId="0" fontId="5" fillId="24" borderId="69" xfId="40" applyNumberFormat="1" applyFont="1" applyFill="1" applyBorder="1" applyAlignment="1" applyProtection="1">
      <alignment horizontal="center" vertical="center"/>
    </xf>
    <xf numFmtId="0" fontId="4" fillId="0" borderId="18" xfId="0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 vertical="center" wrapText="1"/>
    </xf>
    <xf numFmtId="0" fontId="4" fillId="0" borderId="49" xfId="0" applyFont="1" applyFill="1" applyBorder="1" applyAlignment="1">
      <alignment horizontal="center" vertical="center" wrapText="1"/>
    </xf>
    <xf numFmtId="0" fontId="4" fillId="0" borderId="30" xfId="0" applyFont="1" applyFill="1" applyBorder="1" applyAlignment="1">
      <alignment horizontal="center" vertical="center" wrapText="1"/>
    </xf>
    <xf numFmtId="166" fontId="5" fillId="24" borderId="42" xfId="40" applyNumberFormat="1" applyFont="1" applyFill="1" applyBorder="1" applyAlignment="1" applyProtection="1">
      <alignment horizontal="center" vertical="center"/>
    </xf>
    <xf numFmtId="166" fontId="5" fillId="24" borderId="43" xfId="40" applyNumberFormat="1" applyFont="1" applyFill="1" applyBorder="1" applyAlignment="1" applyProtection="1">
      <alignment horizontal="center" vertical="center"/>
    </xf>
    <xf numFmtId="166" fontId="5" fillId="24" borderId="44" xfId="40" applyNumberFormat="1" applyFont="1" applyFill="1" applyBorder="1" applyAlignment="1" applyProtection="1">
      <alignment horizontal="center" vertical="center"/>
    </xf>
    <xf numFmtId="49" fontId="4" fillId="0" borderId="50" xfId="0" applyNumberFormat="1" applyFont="1" applyFill="1" applyBorder="1" applyAlignment="1" applyProtection="1">
      <alignment horizontal="left" vertical="center"/>
    </xf>
    <xf numFmtId="49" fontId="4" fillId="0" borderId="51" xfId="0" applyNumberFormat="1" applyFont="1" applyFill="1" applyBorder="1" applyAlignment="1" applyProtection="1">
      <alignment horizontal="left" vertical="center"/>
    </xf>
    <xf numFmtId="49" fontId="4" fillId="0" borderId="75" xfId="0" applyNumberFormat="1" applyFont="1" applyFill="1" applyBorder="1" applyAlignment="1" applyProtection="1">
      <alignment horizontal="left" vertical="center"/>
    </xf>
    <xf numFmtId="49" fontId="4" fillId="0" borderId="60" xfId="0" applyNumberFormat="1" applyFont="1" applyFill="1" applyBorder="1" applyAlignment="1" applyProtection="1">
      <alignment horizontal="left" vertical="center"/>
    </xf>
    <xf numFmtId="0" fontId="4" fillId="0" borderId="17" xfId="0" applyFont="1" applyFill="1" applyBorder="1" applyAlignment="1">
      <alignment horizontal="center" vertical="center" wrapText="1"/>
    </xf>
    <xf numFmtId="0" fontId="4" fillId="0" borderId="23" xfId="0" applyFont="1" applyFill="1" applyBorder="1" applyAlignment="1">
      <alignment horizontal="center" vertical="center" wrapText="1"/>
    </xf>
    <xf numFmtId="0" fontId="4" fillId="0" borderId="52" xfId="0" applyFont="1" applyFill="1" applyBorder="1" applyAlignment="1">
      <alignment horizontal="center" vertical="center" wrapText="1"/>
    </xf>
    <xf numFmtId="0" fontId="4" fillId="0" borderId="29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26" xfId="0" applyFont="1" applyFill="1" applyBorder="1" applyAlignment="1">
      <alignment horizontal="center" vertical="center" wrapText="1"/>
    </xf>
    <xf numFmtId="0" fontId="4" fillId="0" borderId="56" xfId="0" applyFont="1" applyFill="1" applyBorder="1" applyAlignment="1">
      <alignment horizontal="center" vertical="center" wrapText="1"/>
    </xf>
    <xf numFmtId="0" fontId="4" fillId="0" borderId="32" xfId="0" applyFont="1" applyFill="1" applyBorder="1" applyAlignment="1">
      <alignment horizontal="center" vertical="center" wrapText="1"/>
    </xf>
    <xf numFmtId="167" fontId="5" fillId="0" borderId="109" xfId="0" applyNumberFormat="1" applyFont="1" applyFill="1" applyBorder="1" applyAlignment="1" applyProtection="1">
      <alignment horizontal="center" vertical="center"/>
    </xf>
    <xf numFmtId="167" fontId="5" fillId="0" borderId="0" xfId="0" applyNumberFormat="1" applyFont="1" applyFill="1" applyBorder="1" applyAlignment="1" applyProtection="1">
      <alignment horizontal="center" vertical="center"/>
    </xf>
    <xf numFmtId="167" fontId="5" fillId="0" borderId="81" xfId="0" applyNumberFormat="1" applyFont="1" applyFill="1" applyBorder="1" applyAlignment="1" applyProtection="1">
      <alignment horizontal="center" vertical="center"/>
    </xf>
    <xf numFmtId="0" fontId="4" fillId="0" borderId="73" xfId="0" applyFont="1" applyFill="1" applyBorder="1" applyAlignment="1">
      <alignment horizontal="center" vertical="center" wrapText="1"/>
    </xf>
    <xf numFmtId="0" fontId="4" fillId="0" borderId="74" xfId="0" applyFont="1" applyFill="1" applyBorder="1" applyAlignment="1">
      <alignment horizontal="center" vertical="center" wrapText="1"/>
    </xf>
    <xf numFmtId="49" fontId="4" fillId="0" borderId="122" xfId="0" applyNumberFormat="1" applyFont="1" applyFill="1" applyBorder="1" applyAlignment="1" applyProtection="1">
      <alignment horizontal="left" vertical="center"/>
    </xf>
    <xf numFmtId="0" fontId="4" fillId="0" borderId="72" xfId="0" applyFont="1" applyFill="1" applyBorder="1" applyAlignment="1">
      <alignment horizontal="center" vertical="center" wrapText="1"/>
    </xf>
    <xf numFmtId="0" fontId="5" fillId="24" borderId="104" xfId="0" applyFont="1" applyFill="1" applyBorder="1" applyAlignment="1" applyProtection="1">
      <alignment horizontal="right" vertical="center"/>
    </xf>
    <xf numFmtId="0" fontId="8" fillId="24" borderId="0" xfId="0" applyFont="1" applyFill="1" applyBorder="1" applyAlignment="1" applyProtection="1">
      <alignment horizontal="left" vertical="center"/>
    </xf>
    <xf numFmtId="0" fontId="5" fillId="24" borderId="0" xfId="0" applyFont="1" applyFill="1" applyBorder="1" applyAlignment="1" applyProtection="1">
      <alignment horizontal="left" vertical="center"/>
    </xf>
    <xf numFmtId="167" fontId="5" fillId="24" borderId="34" xfId="0" applyNumberFormat="1" applyFont="1" applyFill="1" applyBorder="1" applyAlignment="1" applyProtection="1">
      <alignment horizontal="center" vertical="center" wrapText="1"/>
    </xf>
    <xf numFmtId="167" fontId="5" fillId="24" borderId="11" xfId="0" applyNumberFormat="1" applyFont="1" applyFill="1" applyBorder="1" applyAlignment="1" applyProtection="1">
      <alignment horizontal="center" vertical="center" wrapText="1"/>
    </xf>
    <xf numFmtId="0" fontId="5" fillId="24" borderId="70" xfId="40" applyFont="1" applyFill="1" applyBorder="1" applyAlignment="1" applyProtection="1">
      <alignment horizontal="right" vertical="center"/>
    </xf>
    <xf numFmtId="0" fontId="5" fillId="24" borderId="15" xfId="40" applyFont="1" applyFill="1" applyBorder="1" applyAlignment="1">
      <alignment horizontal="right" vertical="center"/>
    </xf>
    <xf numFmtId="0" fontId="5" fillId="24" borderId="65" xfId="40" applyFont="1" applyFill="1" applyBorder="1" applyAlignment="1">
      <alignment horizontal="right" vertical="center"/>
    </xf>
    <xf numFmtId="0" fontId="5" fillId="24" borderId="15" xfId="40" applyFont="1" applyFill="1" applyBorder="1" applyAlignment="1" applyProtection="1">
      <alignment horizontal="right" vertical="center"/>
    </xf>
    <xf numFmtId="167" fontId="5" fillId="24" borderId="71" xfId="0" applyNumberFormat="1" applyFont="1" applyFill="1" applyBorder="1" applyAlignment="1" applyProtection="1">
      <alignment horizontal="center" vertical="center" wrapText="1"/>
    </xf>
    <xf numFmtId="165" fontId="5" fillId="24" borderId="34" xfId="40" applyNumberFormat="1" applyFont="1" applyFill="1" applyBorder="1" applyAlignment="1" applyProtection="1">
      <alignment horizontal="right" vertical="center"/>
    </xf>
    <xf numFmtId="165" fontId="5" fillId="24" borderId="11" xfId="40" applyNumberFormat="1" applyFont="1" applyFill="1" applyBorder="1" applyAlignment="1" applyProtection="1">
      <alignment horizontal="right" vertical="center"/>
    </xf>
    <xf numFmtId="165" fontId="5" fillId="24" borderId="34" xfId="40" applyNumberFormat="1" applyFont="1" applyFill="1" applyBorder="1" applyAlignment="1" applyProtection="1">
      <alignment horizontal="center" vertical="center"/>
    </xf>
    <xf numFmtId="165" fontId="5" fillId="24" borderId="71" xfId="40" applyNumberFormat="1" applyFont="1" applyFill="1" applyBorder="1" applyAlignment="1" applyProtection="1">
      <alignment horizontal="center" vertical="center"/>
    </xf>
    <xf numFmtId="167" fontId="5" fillId="24" borderId="34" xfId="40" applyNumberFormat="1" applyFont="1" applyFill="1" applyBorder="1" applyAlignment="1" applyProtection="1">
      <alignment horizontal="center" vertical="center"/>
    </xf>
    <xf numFmtId="167" fontId="5" fillId="24" borderId="71" xfId="40" applyNumberFormat="1" applyFont="1" applyFill="1" applyBorder="1" applyAlignment="1" applyProtection="1">
      <alignment horizontal="center" vertical="center"/>
    </xf>
    <xf numFmtId="167" fontId="5" fillId="24" borderId="11" xfId="40" applyNumberFormat="1" applyFont="1" applyFill="1" applyBorder="1" applyAlignment="1" applyProtection="1">
      <alignment horizontal="center" vertical="center"/>
    </xf>
    <xf numFmtId="0" fontId="4" fillId="0" borderId="72" xfId="0" applyNumberFormat="1" applyFont="1" applyFill="1" applyBorder="1" applyAlignment="1">
      <alignment horizontal="center" vertical="center" wrapText="1"/>
    </xf>
    <xf numFmtId="0" fontId="4" fillId="0" borderId="73" xfId="0" applyNumberFormat="1" applyFont="1" applyFill="1" applyBorder="1" applyAlignment="1">
      <alignment horizontal="center" vertical="center" wrapText="1"/>
    </xf>
    <xf numFmtId="0" fontId="4" fillId="0" borderId="74" xfId="0" applyNumberFormat="1" applyFont="1" applyFill="1" applyBorder="1" applyAlignment="1">
      <alignment horizontal="center" vertical="center" wrapText="1"/>
    </xf>
    <xf numFmtId="0" fontId="4" fillId="0" borderId="23" xfId="0" applyNumberFormat="1" applyFont="1" applyFill="1" applyBorder="1" applyAlignment="1">
      <alignment horizontal="center" vertical="center"/>
    </xf>
    <xf numFmtId="0" fontId="4" fillId="0" borderId="24" xfId="0" applyNumberFormat="1" applyFont="1" applyFill="1" applyBorder="1" applyAlignment="1">
      <alignment horizontal="center" vertical="center"/>
    </xf>
    <xf numFmtId="0" fontId="4" fillId="0" borderId="26" xfId="0" applyNumberFormat="1" applyFont="1" applyFill="1" applyBorder="1" applyAlignment="1">
      <alignment horizontal="center" vertical="center"/>
    </xf>
    <xf numFmtId="0" fontId="5" fillId="0" borderId="18" xfId="0" applyNumberFormat="1" applyFont="1" applyFill="1" applyBorder="1" applyAlignment="1">
      <alignment horizontal="center" vertical="center"/>
    </xf>
    <xf numFmtId="0" fontId="5" fillId="0" borderId="24" xfId="0" applyNumberFormat="1" applyFont="1" applyFill="1" applyBorder="1" applyAlignment="1">
      <alignment horizontal="center" vertical="center"/>
    </xf>
    <xf numFmtId="0" fontId="5" fillId="0" borderId="20" xfId="0" applyFont="1" applyFill="1" applyBorder="1" applyAlignment="1">
      <alignment horizontal="center" vertical="center"/>
    </xf>
    <xf numFmtId="0" fontId="5" fillId="0" borderId="26" xfId="0" applyFont="1" applyFill="1" applyBorder="1" applyAlignment="1">
      <alignment horizontal="center" vertical="center"/>
    </xf>
  </cellXfs>
  <cellStyles count="49">
    <cellStyle name="20% - Акцент1 2" xfId="1"/>
    <cellStyle name="20% - Акцент2 2" xfId="2"/>
    <cellStyle name="20% - Акцент3 2" xfId="3"/>
    <cellStyle name="20% - Акцент4 2" xfId="4"/>
    <cellStyle name="20% - Акцент5 2" xfId="5"/>
    <cellStyle name="20% - Акцент6 2" xfId="6"/>
    <cellStyle name="40% - Акцент1 2" xfId="7"/>
    <cellStyle name="40% - Акцент2 2" xfId="8"/>
    <cellStyle name="40% - Акцент3 2" xfId="9"/>
    <cellStyle name="40% - Акцент4 2" xfId="10"/>
    <cellStyle name="40% - Акцент5 2" xfId="11"/>
    <cellStyle name="40% - Акцент6 2" xfId="12"/>
    <cellStyle name="60% - Акцент1 2" xfId="13"/>
    <cellStyle name="60% - Акцент2 2" xfId="14"/>
    <cellStyle name="60% - Акцент3 2" xfId="15"/>
    <cellStyle name="60% - Акцент4 2" xfId="16"/>
    <cellStyle name="60% - Акцент5 2" xfId="17"/>
    <cellStyle name="60% - Акцент6 2" xfId="18"/>
    <cellStyle name="Акцент1 2" xfId="19"/>
    <cellStyle name="Акцент2 2" xfId="20"/>
    <cellStyle name="Акцент3 2" xfId="21"/>
    <cellStyle name="Акцент4 2" xfId="22"/>
    <cellStyle name="Акцент5 2" xfId="23"/>
    <cellStyle name="Акцент6 2" xfId="24"/>
    <cellStyle name="Ввод  2" xfId="25"/>
    <cellStyle name="Вывод 2" xfId="26"/>
    <cellStyle name="Вычисление 2" xfId="27"/>
    <cellStyle name="Заголовок 1 2" xfId="28"/>
    <cellStyle name="Заголовок 2 2" xfId="29"/>
    <cellStyle name="Заголовок 3 2" xfId="30"/>
    <cellStyle name="Заголовок 4 2" xfId="31"/>
    <cellStyle name="Итог 2" xfId="32"/>
    <cellStyle name="Контрольная ячейка 2" xfId="33"/>
    <cellStyle name="Название 2" xfId="34"/>
    <cellStyle name="Нейтральный 2" xfId="35"/>
    <cellStyle name="Обычный" xfId="0" builtinId="0"/>
    <cellStyle name="Обычный 2" xfId="36"/>
    <cellStyle name="Обычный 3" xfId="37"/>
    <cellStyle name="Обычный 4" xfId="38"/>
    <cellStyle name="Обычный 5" xfId="39"/>
    <cellStyle name="Обычный_Plan Уч(бакал.) д_о 2013_14а" xfId="40"/>
    <cellStyle name="Плохой 2" xfId="41"/>
    <cellStyle name="Пояснение 2" xfId="42"/>
    <cellStyle name="Примечание 2" xfId="43"/>
    <cellStyle name="Связанная ячейка 2" xfId="44"/>
    <cellStyle name="Текст предупреждения 2" xfId="45"/>
    <cellStyle name="Финансовый 2" xfId="46"/>
    <cellStyle name="Финансовый 3" xfId="48"/>
    <cellStyle name="Хороший 2" xfId="4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E32"/>
  <sheetViews>
    <sheetView zoomScale="65" zoomScaleNormal="65" zoomScaleSheetLayoutView="66" workbookViewId="0">
      <selection sqref="A1:O1"/>
    </sheetView>
  </sheetViews>
  <sheetFormatPr defaultColWidth="3.28515625" defaultRowHeight="15.75" x14ac:dyDescent="0.25"/>
  <cols>
    <col min="1" max="1" width="6.7109375" style="204" customWidth="1"/>
    <col min="2" max="53" width="5.7109375" style="204" customWidth="1"/>
    <col min="54" max="54" width="2.85546875" style="204" customWidth="1"/>
    <col min="55" max="55" width="1.140625" style="204" hidden="1" customWidth="1"/>
    <col min="56" max="57" width="3.28515625" style="204" hidden="1" customWidth="1"/>
    <col min="58" max="16384" width="3.28515625" style="204"/>
  </cols>
  <sheetData>
    <row r="1" spans="1:57" ht="30" x14ac:dyDescent="0.4">
      <c r="A1" s="575" t="s">
        <v>94</v>
      </c>
      <c r="B1" s="575"/>
      <c r="C1" s="575"/>
      <c r="D1" s="575"/>
      <c r="E1" s="575"/>
      <c r="F1" s="575"/>
      <c r="G1" s="575"/>
      <c r="H1" s="575"/>
      <c r="I1" s="575"/>
      <c r="J1" s="575"/>
      <c r="K1" s="575"/>
      <c r="L1" s="575"/>
      <c r="M1" s="575"/>
      <c r="N1" s="575"/>
      <c r="O1" s="575"/>
      <c r="P1" s="576" t="s">
        <v>93</v>
      </c>
      <c r="Q1" s="576"/>
      <c r="R1" s="576"/>
      <c r="S1" s="576"/>
      <c r="T1" s="576"/>
      <c r="U1" s="576"/>
      <c r="V1" s="576"/>
      <c r="W1" s="576"/>
      <c r="X1" s="576"/>
      <c r="Y1" s="576"/>
      <c r="Z1" s="576"/>
      <c r="AA1" s="576"/>
      <c r="AB1" s="576"/>
      <c r="AC1" s="576"/>
      <c r="AD1" s="576"/>
      <c r="AE1" s="576"/>
      <c r="AF1" s="576"/>
      <c r="AG1" s="576"/>
      <c r="AH1" s="576"/>
      <c r="AI1" s="576"/>
      <c r="AJ1" s="576"/>
      <c r="AK1" s="576"/>
      <c r="AL1" s="576"/>
      <c r="AM1" s="576"/>
      <c r="AN1" s="217"/>
      <c r="AO1" s="218"/>
      <c r="AP1" s="218"/>
      <c r="AQ1" s="218"/>
      <c r="AR1" s="218"/>
      <c r="AS1" s="218"/>
      <c r="AT1" s="218"/>
      <c r="AU1" s="218"/>
      <c r="AV1" s="218"/>
      <c r="AW1" s="218"/>
      <c r="AX1" s="218"/>
      <c r="AY1" s="218"/>
      <c r="AZ1" s="218"/>
      <c r="BA1" s="218"/>
    </row>
    <row r="2" spans="1:57" ht="30" x14ac:dyDescent="0.4">
      <c r="A2" s="575" t="s">
        <v>96</v>
      </c>
      <c r="B2" s="575"/>
      <c r="C2" s="575"/>
      <c r="D2" s="575"/>
      <c r="E2" s="575"/>
      <c r="F2" s="575"/>
      <c r="G2" s="575"/>
      <c r="H2" s="575"/>
      <c r="I2" s="575"/>
      <c r="J2" s="575"/>
      <c r="K2" s="575"/>
      <c r="L2" s="575"/>
      <c r="M2" s="575"/>
      <c r="N2" s="575"/>
      <c r="O2" s="575"/>
      <c r="P2" s="217"/>
      <c r="Q2" s="217"/>
      <c r="R2" s="217"/>
      <c r="S2" s="217"/>
      <c r="T2" s="217"/>
      <c r="U2" s="217"/>
      <c r="V2" s="217"/>
      <c r="W2" s="217"/>
      <c r="X2" s="217"/>
      <c r="Y2" s="217"/>
      <c r="Z2" s="217"/>
      <c r="AA2" s="217"/>
      <c r="AB2" s="217"/>
      <c r="AC2" s="217"/>
      <c r="AD2" s="217"/>
      <c r="AE2" s="217"/>
      <c r="AF2" s="217"/>
      <c r="AG2" s="217"/>
      <c r="AH2" s="217"/>
      <c r="AI2" s="217"/>
      <c r="AJ2" s="217"/>
      <c r="AK2" s="217"/>
      <c r="AL2" s="217"/>
      <c r="AM2" s="217"/>
      <c r="AN2" s="217"/>
      <c r="AO2" s="219"/>
      <c r="AP2" s="219"/>
      <c r="AQ2" s="219"/>
      <c r="AR2" s="219"/>
      <c r="AS2" s="219"/>
      <c r="AT2" s="219"/>
      <c r="AU2" s="219"/>
      <c r="AV2" s="219"/>
      <c r="AW2" s="219"/>
      <c r="AX2" s="219"/>
      <c r="AY2" s="219"/>
      <c r="AZ2" s="219"/>
      <c r="BA2" s="219"/>
    </row>
    <row r="3" spans="1:57" ht="30.75" x14ac:dyDescent="0.45">
      <c r="A3" s="575" t="s">
        <v>129</v>
      </c>
      <c r="B3" s="575"/>
      <c r="C3" s="575"/>
      <c r="D3" s="575"/>
      <c r="E3" s="575"/>
      <c r="F3" s="575"/>
      <c r="G3" s="575"/>
      <c r="H3" s="575"/>
      <c r="I3" s="575"/>
      <c r="J3" s="575"/>
      <c r="K3" s="575"/>
      <c r="L3" s="575"/>
      <c r="M3" s="575"/>
      <c r="N3" s="575"/>
      <c r="O3" s="575"/>
      <c r="P3" s="577" t="s">
        <v>95</v>
      </c>
      <c r="Q3" s="577"/>
      <c r="R3" s="577"/>
      <c r="S3" s="577"/>
      <c r="T3" s="577"/>
      <c r="U3" s="577"/>
      <c r="V3" s="577"/>
      <c r="W3" s="577"/>
      <c r="X3" s="577"/>
      <c r="Y3" s="577"/>
      <c r="Z3" s="577"/>
      <c r="AA3" s="577"/>
      <c r="AB3" s="577"/>
      <c r="AC3" s="577"/>
      <c r="AD3" s="577"/>
      <c r="AE3" s="577"/>
      <c r="AF3" s="577"/>
      <c r="AG3" s="577"/>
      <c r="AH3" s="577"/>
      <c r="AI3" s="577"/>
      <c r="AJ3" s="577"/>
      <c r="AK3" s="577"/>
      <c r="AL3" s="577"/>
      <c r="AM3" s="577"/>
      <c r="AN3" s="599" t="s">
        <v>140</v>
      </c>
      <c r="AO3" s="599"/>
      <c r="AP3" s="599"/>
      <c r="AQ3" s="599"/>
      <c r="AR3" s="599"/>
      <c r="AS3" s="599"/>
      <c r="AT3" s="599"/>
      <c r="AU3" s="599"/>
      <c r="AV3" s="599"/>
      <c r="AW3" s="599"/>
      <c r="AX3" s="599"/>
      <c r="AY3" s="599"/>
      <c r="AZ3" s="599"/>
      <c r="BA3" s="599"/>
    </row>
    <row r="4" spans="1:57" ht="30.75" x14ac:dyDescent="0.45">
      <c r="A4" s="600" t="s">
        <v>130</v>
      </c>
      <c r="B4" s="575"/>
      <c r="C4" s="575"/>
      <c r="D4" s="575"/>
      <c r="E4" s="575"/>
      <c r="F4" s="575"/>
      <c r="G4" s="575"/>
      <c r="H4" s="575"/>
      <c r="I4" s="575"/>
      <c r="J4" s="575"/>
      <c r="K4" s="575"/>
      <c r="L4" s="575"/>
      <c r="M4" s="575"/>
      <c r="N4" s="575"/>
      <c r="O4" s="575"/>
      <c r="P4" s="220"/>
      <c r="Q4" s="220"/>
      <c r="R4" s="220"/>
      <c r="S4" s="220"/>
      <c r="T4" s="220"/>
      <c r="U4" s="220"/>
      <c r="V4" s="220"/>
      <c r="W4" s="220"/>
      <c r="X4" s="220"/>
      <c r="Y4" s="220"/>
      <c r="Z4" s="220"/>
      <c r="AA4" s="220"/>
      <c r="AB4" s="220"/>
      <c r="AC4" s="220"/>
      <c r="AD4" s="220"/>
      <c r="AE4" s="220"/>
      <c r="AF4" s="220"/>
      <c r="AG4" s="220"/>
      <c r="AH4" s="220"/>
      <c r="AI4" s="220"/>
      <c r="AJ4" s="220"/>
      <c r="AK4" s="220"/>
      <c r="AL4" s="220"/>
      <c r="AM4" s="220"/>
      <c r="AN4" s="599"/>
      <c r="AO4" s="599"/>
      <c r="AP4" s="599"/>
      <c r="AQ4" s="599"/>
      <c r="AR4" s="599"/>
      <c r="AS4" s="599"/>
      <c r="AT4" s="599"/>
      <c r="AU4" s="599"/>
      <c r="AV4" s="599"/>
      <c r="AW4" s="599"/>
      <c r="AX4" s="599"/>
      <c r="AY4" s="599"/>
      <c r="AZ4" s="599"/>
      <c r="BA4" s="599"/>
    </row>
    <row r="5" spans="1:57" ht="27.75" x14ac:dyDescent="0.4">
      <c r="A5" s="221"/>
      <c r="B5" s="221"/>
      <c r="C5" s="221"/>
      <c r="D5" s="221"/>
      <c r="E5" s="221"/>
      <c r="F5" s="221"/>
      <c r="G5" s="221"/>
      <c r="H5" s="221"/>
      <c r="I5" s="221"/>
      <c r="J5" s="221"/>
      <c r="K5" s="221"/>
      <c r="L5" s="221"/>
      <c r="M5" s="221"/>
      <c r="N5" s="221"/>
      <c r="O5" s="221"/>
      <c r="P5" s="601" t="s">
        <v>97</v>
      </c>
      <c r="Q5" s="602"/>
      <c r="R5" s="602"/>
      <c r="S5" s="602"/>
      <c r="T5" s="602"/>
      <c r="U5" s="602"/>
      <c r="V5" s="602"/>
      <c r="W5" s="602"/>
      <c r="X5" s="602"/>
      <c r="Y5" s="602"/>
      <c r="Z5" s="602"/>
      <c r="AA5" s="602"/>
      <c r="AB5" s="602"/>
      <c r="AC5" s="602"/>
      <c r="AD5" s="602"/>
      <c r="AE5" s="602"/>
      <c r="AF5" s="602"/>
      <c r="AG5" s="602"/>
      <c r="AH5" s="602"/>
      <c r="AI5" s="602"/>
      <c r="AJ5" s="602"/>
      <c r="AK5" s="602"/>
      <c r="AL5" s="602"/>
      <c r="AM5" s="602"/>
      <c r="AN5" s="218"/>
      <c r="AO5" s="218"/>
      <c r="AP5" s="218"/>
      <c r="AQ5" s="218"/>
      <c r="AR5" s="218"/>
      <c r="AS5" s="218"/>
      <c r="AT5" s="218"/>
      <c r="AU5" s="218"/>
      <c r="AV5" s="218"/>
      <c r="AW5" s="218"/>
      <c r="AX5" s="218"/>
      <c r="AY5" s="218"/>
      <c r="AZ5" s="218"/>
      <c r="BA5" s="218"/>
    </row>
    <row r="6" spans="1:57" ht="27.75" x14ac:dyDescent="0.4">
      <c r="A6" s="575" t="s">
        <v>131</v>
      </c>
      <c r="B6" s="575"/>
      <c r="C6" s="575"/>
      <c r="D6" s="575"/>
      <c r="E6" s="575"/>
      <c r="F6" s="575"/>
      <c r="G6" s="575"/>
      <c r="H6" s="575"/>
      <c r="I6" s="575"/>
      <c r="J6" s="575"/>
      <c r="K6" s="575"/>
      <c r="L6" s="575"/>
      <c r="M6" s="575"/>
      <c r="N6" s="575"/>
      <c r="O6" s="575"/>
      <c r="P6" s="222"/>
      <c r="Q6" s="222"/>
      <c r="R6" s="222"/>
      <c r="S6" s="222"/>
      <c r="T6" s="222"/>
      <c r="U6" s="222"/>
      <c r="V6" s="222"/>
      <c r="W6" s="222"/>
      <c r="X6" s="222"/>
      <c r="Y6" s="222"/>
      <c r="Z6" s="222"/>
      <c r="AA6" s="222"/>
      <c r="AB6" s="222"/>
      <c r="AC6" s="222"/>
      <c r="AD6" s="222"/>
      <c r="AE6" s="222"/>
      <c r="AF6" s="222"/>
      <c r="AG6" s="222"/>
      <c r="AH6" s="222"/>
      <c r="AI6" s="222"/>
      <c r="AJ6" s="222"/>
      <c r="AK6" s="222"/>
      <c r="AL6" s="222"/>
      <c r="AM6" s="222"/>
      <c r="AN6" s="222"/>
      <c r="AO6" s="603"/>
      <c r="AP6" s="603"/>
      <c r="AQ6" s="603"/>
      <c r="AR6" s="603"/>
      <c r="AS6" s="603"/>
      <c r="AT6" s="603"/>
      <c r="AU6" s="603"/>
      <c r="AV6" s="603"/>
      <c r="AW6" s="603"/>
      <c r="AX6" s="603"/>
      <c r="AY6" s="603"/>
      <c r="AZ6" s="603"/>
      <c r="BA6" s="603"/>
    </row>
    <row r="7" spans="1:57" ht="27.75" customHeight="1" x14ac:dyDescent="0.4">
      <c r="A7" s="575" t="s">
        <v>98</v>
      </c>
      <c r="B7" s="575"/>
      <c r="C7" s="575"/>
      <c r="D7" s="575"/>
      <c r="E7" s="575"/>
      <c r="F7" s="575"/>
      <c r="G7" s="575"/>
      <c r="H7" s="575"/>
      <c r="I7" s="575"/>
      <c r="J7" s="575"/>
      <c r="K7" s="575"/>
      <c r="L7" s="575"/>
      <c r="M7" s="575"/>
      <c r="N7" s="575"/>
      <c r="O7" s="575"/>
      <c r="P7" s="604" t="s">
        <v>132</v>
      </c>
      <c r="Q7" s="604"/>
      <c r="R7" s="604"/>
      <c r="S7" s="604"/>
      <c r="T7" s="604"/>
      <c r="U7" s="604"/>
      <c r="V7" s="604"/>
      <c r="W7" s="604"/>
      <c r="X7" s="604"/>
      <c r="Y7" s="604"/>
      <c r="Z7" s="604"/>
      <c r="AA7" s="604"/>
      <c r="AB7" s="604"/>
      <c r="AC7" s="604"/>
      <c r="AD7" s="604"/>
      <c r="AE7" s="604"/>
      <c r="AF7" s="604"/>
      <c r="AG7" s="604"/>
      <c r="AH7" s="604"/>
      <c r="AI7" s="604"/>
      <c r="AJ7" s="604"/>
      <c r="AK7" s="604"/>
      <c r="AL7" s="604"/>
      <c r="AM7" s="604"/>
      <c r="AN7" s="605" t="s">
        <v>209</v>
      </c>
      <c r="AO7" s="606"/>
      <c r="AP7" s="606"/>
      <c r="AQ7" s="606"/>
      <c r="AR7" s="606"/>
      <c r="AS7" s="606"/>
      <c r="AT7" s="606"/>
      <c r="AU7" s="606"/>
      <c r="AV7" s="606"/>
      <c r="AW7" s="606"/>
      <c r="AX7" s="606"/>
      <c r="AY7" s="606"/>
      <c r="AZ7" s="606"/>
      <c r="BA7" s="606"/>
    </row>
    <row r="8" spans="1:57" ht="26.25" customHeight="1" x14ac:dyDescent="0.4">
      <c r="A8" s="223"/>
      <c r="B8" s="223"/>
      <c r="C8" s="223"/>
      <c r="D8" s="223"/>
      <c r="E8" s="223"/>
      <c r="F8" s="223"/>
      <c r="G8" s="223"/>
      <c r="H8" s="223"/>
      <c r="I8" s="223"/>
      <c r="J8" s="223"/>
      <c r="K8" s="223"/>
      <c r="L8" s="223"/>
      <c r="M8" s="223"/>
      <c r="N8" s="223"/>
      <c r="O8" s="223"/>
      <c r="P8" s="604" t="s">
        <v>134</v>
      </c>
      <c r="Q8" s="604"/>
      <c r="R8" s="604"/>
      <c r="S8" s="604"/>
      <c r="T8" s="604"/>
      <c r="U8" s="604"/>
      <c r="V8" s="604"/>
      <c r="W8" s="604"/>
      <c r="X8" s="604"/>
      <c r="Y8" s="604"/>
      <c r="Z8" s="604"/>
      <c r="AA8" s="604"/>
      <c r="AB8" s="604"/>
      <c r="AC8" s="604"/>
      <c r="AD8" s="604"/>
      <c r="AE8" s="604"/>
      <c r="AF8" s="604"/>
      <c r="AG8" s="604"/>
      <c r="AH8" s="604"/>
      <c r="AI8" s="604"/>
      <c r="AJ8" s="604"/>
      <c r="AK8" s="604"/>
      <c r="AL8" s="604"/>
      <c r="AM8" s="604"/>
      <c r="AN8" s="224"/>
      <c r="AO8" s="224"/>
      <c r="AP8" s="224"/>
      <c r="AQ8" s="224"/>
      <c r="AR8" s="224"/>
      <c r="AS8" s="224"/>
      <c r="AT8" s="224"/>
      <c r="AU8" s="224"/>
      <c r="AV8" s="224"/>
      <c r="AW8" s="224"/>
      <c r="AX8" s="224"/>
      <c r="AY8" s="224"/>
      <c r="AZ8" s="224"/>
      <c r="BA8" s="224"/>
    </row>
    <row r="9" spans="1:57" ht="26.25" customHeight="1" x14ac:dyDescent="0.4">
      <c r="A9" s="223"/>
      <c r="B9" s="223"/>
      <c r="C9" s="223"/>
      <c r="D9" s="223"/>
      <c r="E9" s="223"/>
      <c r="F9" s="223"/>
      <c r="G9" s="223"/>
      <c r="H9" s="223"/>
      <c r="I9" s="223"/>
      <c r="J9" s="223"/>
      <c r="K9" s="223"/>
      <c r="L9" s="223"/>
      <c r="M9" s="223"/>
      <c r="N9" s="223"/>
      <c r="O9" s="223"/>
      <c r="P9" s="604" t="s">
        <v>135</v>
      </c>
      <c r="Q9" s="604"/>
      <c r="R9" s="604"/>
      <c r="S9" s="604"/>
      <c r="T9" s="604"/>
      <c r="U9" s="604"/>
      <c r="V9" s="604"/>
      <c r="W9" s="604"/>
      <c r="X9" s="604"/>
      <c r="Y9" s="604"/>
      <c r="Z9" s="604"/>
      <c r="AA9" s="604"/>
      <c r="AB9" s="604"/>
      <c r="AC9" s="604"/>
      <c r="AD9" s="604"/>
      <c r="AE9" s="604"/>
      <c r="AF9" s="604"/>
      <c r="AG9" s="604"/>
      <c r="AH9" s="604"/>
      <c r="AI9" s="604"/>
      <c r="AJ9" s="604"/>
      <c r="AK9" s="604"/>
      <c r="AL9" s="604"/>
      <c r="AM9" s="604"/>
      <c r="AN9" s="607" t="s">
        <v>210</v>
      </c>
      <c r="AO9" s="607"/>
      <c r="AP9" s="607"/>
      <c r="AQ9" s="607"/>
      <c r="AR9" s="607"/>
      <c r="AS9" s="607"/>
      <c r="AT9" s="607"/>
      <c r="AU9" s="607"/>
      <c r="AV9" s="607"/>
      <c r="AW9" s="607"/>
      <c r="AX9" s="607"/>
      <c r="AY9" s="607"/>
      <c r="AZ9" s="607"/>
      <c r="BA9" s="607"/>
    </row>
    <row r="10" spans="1:57" ht="25.5" customHeight="1" x14ac:dyDescent="0.35">
      <c r="A10" s="223"/>
      <c r="B10" s="223"/>
      <c r="C10" s="223"/>
      <c r="D10" s="223"/>
      <c r="E10" s="223"/>
      <c r="F10" s="223"/>
      <c r="G10" s="223"/>
      <c r="H10" s="223"/>
      <c r="I10" s="223"/>
      <c r="J10" s="223"/>
      <c r="K10" s="223"/>
      <c r="L10" s="223"/>
      <c r="M10" s="223"/>
      <c r="N10" s="223"/>
      <c r="O10" s="223"/>
      <c r="P10" s="582" t="s">
        <v>133</v>
      </c>
      <c r="Q10" s="583"/>
      <c r="R10" s="583"/>
      <c r="S10" s="583"/>
      <c r="T10" s="583"/>
      <c r="U10" s="583"/>
      <c r="V10" s="583"/>
      <c r="W10" s="583"/>
      <c r="X10" s="583"/>
      <c r="Y10" s="583"/>
      <c r="Z10" s="583"/>
      <c r="AA10" s="583"/>
      <c r="AB10" s="583"/>
      <c r="AC10" s="583"/>
      <c r="AD10" s="583"/>
      <c r="AE10" s="583"/>
      <c r="AF10" s="583"/>
      <c r="AG10" s="583"/>
      <c r="AH10" s="583"/>
      <c r="AI10" s="583"/>
      <c r="AJ10" s="583"/>
      <c r="AK10" s="583"/>
      <c r="AL10" s="584"/>
      <c r="AM10" s="584"/>
      <c r="AN10" s="607"/>
      <c r="AO10" s="607"/>
      <c r="AP10" s="607"/>
      <c r="AQ10" s="607"/>
      <c r="AR10" s="607"/>
      <c r="AS10" s="607"/>
      <c r="AT10" s="607"/>
      <c r="AU10" s="607"/>
      <c r="AV10" s="607"/>
      <c r="AW10" s="607"/>
      <c r="AX10" s="607"/>
      <c r="AY10" s="607"/>
      <c r="AZ10" s="607"/>
      <c r="BA10" s="607"/>
    </row>
    <row r="11" spans="1:57" ht="26.25" x14ac:dyDescent="0.4">
      <c r="A11" s="223"/>
      <c r="B11" s="223"/>
      <c r="C11" s="223"/>
      <c r="D11" s="223"/>
      <c r="E11" s="223"/>
      <c r="F11" s="223"/>
      <c r="G11" s="223"/>
      <c r="H11" s="223"/>
      <c r="I11" s="223"/>
      <c r="J11" s="223"/>
      <c r="K11" s="223"/>
      <c r="L11" s="223"/>
      <c r="M11" s="223"/>
      <c r="N11" s="223"/>
      <c r="O11" s="223"/>
      <c r="P11" s="585" t="s">
        <v>136</v>
      </c>
      <c r="Q11" s="585"/>
      <c r="R11" s="585"/>
      <c r="S11" s="585"/>
      <c r="T11" s="585"/>
      <c r="U11" s="585"/>
      <c r="V11" s="585"/>
      <c r="W11" s="585"/>
      <c r="X11" s="585"/>
      <c r="Y11" s="585"/>
      <c r="Z11" s="585"/>
      <c r="AA11" s="585"/>
      <c r="AB11" s="585"/>
      <c r="AC11" s="585"/>
      <c r="AD11" s="585"/>
      <c r="AE11" s="585"/>
      <c r="AF11" s="585"/>
      <c r="AG11" s="585"/>
      <c r="AH11" s="585"/>
      <c r="AI11" s="585"/>
      <c r="AJ11" s="585"/>
      <c r="AK11" s="585"/>
      <c r="AL11" s="585"/>
      <c r="AM11" s="585"/>
      <c r="AN11" s="607"/>
      <c r="AO11" s="607"/>
      <c r="AP11" s="607"/>
      <c r="AQ11" s="607"/>
      <c r="AR11" s="607"/>
      <c r="AS11" s="607"/>
      <c r="AT11" s="607"/>
      <c r="AU11" s="607"/>
      <c r="AV11" s="607"/>
      <c r="AW11" s="607"/>
      <c r="AX11" s="607"/>
      <c r="AY11" s="607"/>
      <c r="AZ11" s="607"/>
      <c r="BA11" s="607"/>
    </row>
    <row r="12" spans="1:57" ht="25.15" x14ac:dyDescent="0.45">
      <c r="A12" s="223"/>
      <c r="B12" s="223"/>
      <c r="C12" s="223"/>
      <c r="D12" s="223"/>
      <c r="E12" s="223"/>
      <c r="F12" s="223"/>
      <c r="G12" s="223"/>
      <c r="H12" s="223"/>
      <c r="I12" s="223"/>
      <c r="J12" s="223"/>
      <c r="K12" s="223"/>
      <c r="L12" s="223"/>
      <c r="M12" s="223"/>
      <c r="N12" s="223"/>
      <c r="O12" s="223"/>
      <c r="P12" s="225"/>
      <c r="Q12" s="225"/>
      <c r="R12" s="225"/>
      <c r="S12" s="225"/>
      <c r="T12" s="225"/>
      <c r="U12" s="225"/>
      <c r="V12" s="225"/>
      <c r="W12" s="225"/>
      <c r="X12" s="225"/>
      <c r="Y12" s="225"/>
      <c r="Z12" s="225"/>
      <c r="AA12" s="225"/>
      <c r="AB12" s="225"/>
      <c r="AC12" s="225"/>
      <c r="AD12" s="225"/>
      <c r="AE12" s="225"/>
      <c r="AF12" s="225"/>
      <c r="AG12" s="225"/>
      <c r="AH12" s="225"/>
      <c r="AI12" s="225"/>
      <c r="AJ12" s="225"/>
      <c r="AK12" s="225"/>
      <c r="AL12" s="225"/>
      <c r="AM12" s="225"/>
      <c r="AN12" s="226"/>
      <c r="AO12" s="226"/>
      <c r="AP12" s="226"/>
      <c r="AQ12" s="226"/>
      <c r="AR12" s="226"/>
      <c r="AS12" s="226"/>
      <c r="AT12" s="226"/>
      <c r="AU12" s="226"/>
      <c r="AV12" s="226"/>
      <c r="AW12" s="226"/>
      <c r="AX12" s="226"/>
      <c r="AY12" s="226"/>
      <c r="AZ12" s="226"/>
      <c r="BA12" s="226"/>
    </row>
    <row r="13" spans="1:57" ht="25.15" x14ac:dyDescent="0.45">
      <c r="A13" s="223"/>
      <c r="B13" s="223"/>
      <c r="C13" s="223"/>
      <c r="D13" s="223"/>
      <c r="E13" s="223"/>
      <c r="F13" s="223"/>
      <c r="G13" s="223"/>
      <c r="H13" s="223"/>
      <c r="I13" s="223"/>
      <c r="J13" s="223"/>
      <c r="K13" s="223"/>
      <c r="L13" s="223"/>
      <c r="M13" s="223"/>
      <c r="N13" s="223"/>
      <c r="O13" s="223"/>
      <c r="P13" s="225"/>
      <c r="Q13" s="225"/>
      <c r="R13" s="225"/>
      <c r="S13" s="225"/>
      <c r="T13" s="225"/>
      <c r="U13" s="225"/>
      <c r="V13" s="225"/>
      <c r="W13" s="225"/>
      <c r="X13" s="225"/>
      <c r="Y13" s="225"/>
      <c r="Z13" s="225"/>
      <c r="AA13" s="225"/>
      <c r="AB13" s="225"/>
      <c r="AC13" s="225"/>
      <c r="AD13" s="225"/>
      <c r="AE13" s="225"/>
      <c r="AF13" s="225"/>
      <c r="AG13" s="225"/>
      <c r="AH13" s="225"/>
      <c r="AI13" s="225"/>
      <c r="AJ13" s="225"/>
      <c r="AK13" s="225"/>
      <c r="AL13" s="225"/>
      <c r="AM13" s="225"/>
      <c r="AN13" s="226"/>
      <c r="AO13" s="226"/>
      <c r="AP13" s="226"/>
      <c r="AQ13" s="226"/>
      <c r="AR13" s="226"/>
      <c r="AS13" s="226"/>
      <c r="AT13" s="226"/>
      <c r="AU13" s="226"/>
      <c r="AV13" s="226"/>
      <c r="AW13" s="226"/>
      <c r="AX13" s="226"/>
      <c r="AY13" s="226"/>
      <c r="AZ13" s="226"/>
      <c r="BA13" s="226"/>
    </row>
    <row r="14" spans="1:57" ht="25.15" x14ac:dyDescent="0.45">
      <c r="A14" s="223"/>
      <c r="B14" s="223"/>
      <c r="C14" s="223"/>
      <c r="D14" s="223"/>
      <c r="E14" s="223"/>
      <c r="F14" s="223"/>
      <c r="G14" s="223"/>
      <c r="H14" s="223"/>
      <c r="I14" s="223"/>
      <c r="J14" s="223"/>
      <c r="K14" s="223"/>
      <c r="L14" s="223"/>
      <c r="M14" s="223"/>
      <c r="N14" s="223"/>
      <c r="O14" s="223"/>
      <c r="P14" s="225"/>
      <c r="Q14" s="225"/>
      <c r="R14" s="225"/>
      <c r="S14" s="225"/>
      <c r="T14" s="225"/>
      <c r="U14" s="225"/>
      <c r="V14" s="225"/>
      <c r="W14" s="225"/>
      <c r="X14" s="225"/>
      <c r="Y14" s="225"/>
      <c r="Z14" s="225"/>
      <c r="AA14" s="225"/>
      <c r="AB14" s="225"/>
      <c r="AC14" s="225"/>
      <c r="AD14" s="225"/>
      <c r="AE14" s="225"/>
      <c r="AF14" s="225"/>
      <c r="AG14" s="225"/>
      <c r="AH14" s="225"/>
      <c r="AI14" s="225"/>
      <c r="AJ14" s="225"/>
      <c r="AK14" s="225"/>
      <c r="AL14" s="225"/>
      <c r="AM14" s="225"/>
      <c r="AN14" s="226"/>
      <c r="AO14" s="226"/>
      <c r="AP14" s="226"/>
      <c r="AQ14" s="226"/>
      <c r="AR14" s="226"/>
      <c r="AS14" s="226"/>
      <c r="AT14" s="226"/>
      <c r="AU14" s="226"/>
      <c r="AV14" s="226"/>
      <c r="AW14" s="226"/>
      <c r="AX14" s="226"/>
      <c r="AY14" s="226"/>
      <c r="AZ14" s="226"/>
      <c r="BA14" s="226"/>
    </row>
    <row r="15" spans="1:57" s="205" customFormat="1" ht="31.5" customHeight="1" thickBot="1" x14ac:dyDescent="0.35">
      <c r="A15" s="578" t="s">
        <v>141</v>
      </c>
      <c r="B15" s="578"/>
      <c r="C15" s="578"/>
      <c r="D15" s="578"/>
      <c r="E15" s="578"/>
      <c r="F15" s="578"/>
      <c r="G15" s="578"/>
      <c r="H15" s="578"/>
      <c r="I15" s="578"/>
      <c r="J15" s="578"/>
      <c r="K15" s="578"/>
      <c r="L15" s="578"/>
      <c r="M15" s="578"/>
      <c r="N15" s="578"/>
      <c r="O15" s="578"/>
      <c r="P15" s="578"/>
      <c r="Q15" s="578"/>
      <c r="R15" s="578"/>
      <c r="S15" s="578"/>
      <c r="T15" s="578"/>
      <c r="U15" s="578"/>
      <c r="V15" s="578"/>
      <c r="W15" s="578"/>
      <c r="X15" s="578"/>
      <c r="Y15" s="578"/>
      <c r="Z15" s="578"/>
      <c r="AA15" s="578"/>
      <c r="AB15" s="578"/>
      <c r="AC15" s="578"/>
      <c r="AD15" s="578"/>
      <c r="AE15" s="578"/>
      <c r="AF15" s="578"/>
      <c r="AG15" s="578"/>
      <c r="AH15" s="578"/>
      <c r="AI15" s="578"/>
      <c r="AJ15" s="578"/>
      <c r="AK15" s="578"/>
      <c r="AL15" s="578"/>
      <c r="AM15" s="578"/>
      <c r="AN15" s="578"/>
      <c r="AO15" s="578"/>
      <c r="AP15" s="578"/>
      <c r="AQ15" s="578"/>
      <c r="AR15" s="578"/>
      <c r="AS15" s="578"/>
      <c r="AT15" s="578"/>
      <c r="AU15" s="578"/>
      <c r="AV15" s="578"/>
      <c r="AW15" s="578"/>
      <c r="AX15" s="578"/>
      <c r="AY15" s="578"/>
      <c r="AZ15" s="578"/>
      <c r="BA15" s="578"/>
      <c r="BB15" s="206"/>
      <c r="BC15" s="206"/>
      <c r="BD15" s="206"/>
      <c r="BE15" s="206"/>
    </row>
    <row r="16" spans="1:57" ht="24.95" customHeight="1" thickBot="1" x14ac:dyDescent="0.3">
      <c r="A16" s="621" t="s">
        <v>99</v>
      </c>
      <c r="B16" s="590" t="s">
        <v>100</v>
      </c>
      <c r="C16" s="591"/>
      <c r="D16" s="591"/>
      <c r="E16" s="592"/>
      <c r="F16" s="593" t="s">
        <v>101</v>
      </c>
      <c r="G16" s="591"/>
      <c r="H16" s="591"/>
      <c r="I16" s="594"/>
      <c r="J16" s="595" t="s">
        <v>102</v>
      </c>
      <c r="K16" s="596"/>
      <c r="L16" s="596"/>
      <c r="M16" s="597"/>
      <c r="N16" s="598" t="s">
        <v>103</v>
      </c>
      <c r="O16" s="596"/>
      <c r="P16" s="596"/>
      <c r="Q16" s="596"/>
      <c r="R16" s="596"/>
      <c r="S16" s="516" t="s">
        <v>104</v>
      </c>
      <c r="T16" s="517"/>
      <c r="U16" s="517"/>
      <c r="V16" s="517"/>
      <c r="W16" s="518"/>
      <c r="X16" s="517" t="s">
        <v>105</v>
      </c>
      <c r="Y16" s="517"/>
      <c r="Z16" s="517"/>
      <c r="AA16" s="517"/>
      <c r="AB16" s="516" t="s">
        <v>106</v>
      </c>
      <c r="AC16" s="517"/>
      <c r="AD16" s="517"/>
      <c r="AE16" s="518"/>
      <c r="AF16" s="519" t="s">
        <v>107</v>
      </c>
      <c r="AG16" s="519"/>
      <c r="AH16" s="519"/>
      <c r="AI16" s="519"/>
      <c r="AJ16" s="516" t="s">
        <v>108</v>
      </c>
      <c r="AK16" s="517"/>
      <c r="AL16" s="517"/>
      <c r="AM16" s="517"/>
      <c r="AN16" s="518"/>
      <c r="AO16" s="520" t="s">
        <v>109</v>
      </c>
      <c r="AP16" s="521"/>
      <c r="AQ16" s="521"/>
      <c r="AR16" s="522"/>
      <c r="AS16" s="517" t="s">
        <v>110</v>
      </c>
      <c r="AT16" s="517"/>
      <c r="AU16" s="517"/>
      <c r="AV16" s="517"/>
      <c r="AW16" s="518"/>
      <c r="AX16" s="523" t="s">
        <v>111</v>
      </c>
      <c r="AY16" s="524"/>
      <c r="AZ16" s="524"/>
      <c r="BA16" s="525"/>
      <c r="BB16" s="514"/>
      <c r="BC16" s="514"/>
      <c r="BD16" s="514"/>
      <c r="BE16" s="514"/>
    </row>
    <row r="17" spans="1:57" s="208" customFormat="1" ht="24.95" customHeight="1" thickBot="1" x14ac:dyDescent="0.3">
      <c r="A17" s="622"/>
      <c r="B17" s="233">
        <v>1</v>
      </c>
      <c r="C17" s="234">
        <v>2</v>
      </c>
      <c r="D17" s="234">
        <v>3</v>
      </c>
      <c r="E17" s="235">
        <v>4</v>
      </c>
      <c r="F17" s="236">
        <v>5</v>
      </c>
      <c r="G17" s="234">
        <v>6</v>
      </c>
      <c r="H17" s="234">
        <v>7</v>
      </c>
      <c r="I17" s="237">
        <v>8</v>
      </c>
      <c r="J17" s="238">
        <v>9</v>
      </c>
      <c r="K17" s="239">
        <v>10</v>
      </c>
      <c r="L17" s="239">
        <v>11</v>
      </c>
      <c r="M17" s="240">
        <v>12</v>
      </c>
      <c r="N17" s="241">
        <v>13</v>
      </c>
      <c r="O17" s="239">
        <v>14</v>
      </c>
      <c r="P17" s="242">
        <v>15</v>
      </c>
      <c r="Q17" s="243">
        <v>16</v>
      </c>
      <c r="R17" s="244">
        <v>17</v>
      </c>
      <c r="S17" s="245">
        <v>18</v>
      </c>
      <c r="T17" s="246">
        <v>19</v>
      </c>
      <c r="U17" s="246">
        <v>20</v>
      </c>
      <c r="V17" s="246">
        <v>21</v>
      </c>
      <c r="W17" s="247">
        <v>22</v>
      </c>
      <c r="X17" s="236">
        <v>23</v>
      </c>
      <c r="Y17" s="234">
        <v>24</v>
      </c>
      <c r="Z17" s="234">
        <v>25</v>
      </c>
      <c r="AA17" s="237">
        <v>26</v>
      </c>
      <c r="AB17" s="233">
        <v>27</v>
      </c>
      <c r="AC17" s="234">
        <v>28</v>
      </c>
      <c r="AD17" s="234">
        <v>29</v>
      </c>
      <c r="AE17" s="235">
        <v>30</v>
      </c>
      <c r="AF17" s="242">
        <v>31</v>
      </c>
      <c r="AG17" s="243">
        <v>32</v>
      </c>
      <c r="AH17" s="243">
        <v>33</v>
      </c>
      <c r="AI17" s="244">
        <v>34</v>
      </c>
      <c r="AJ17" s="233">
        <v>35</v>
      </c>
      <c r="AK17" s="234">
        <v>36</v>
      </c>
      <c r="AL17" s="234">
        <v>37</v>
      </c>
      <c r="AM17" s="234">
        <v>38</v>
      </c>
      <c r="AN17" s="235">
        <v>39</v>
      </c>
      <c r="AO17" s="248">
        <v>40</v>
      </c>
      <c r="AP17" s="243">
        <v>41</v>
      </c>
      <c r="AQ17" s="243">
        <v>42</v>
      </c>
      <c r="AR17" s="249">
        <v>43</v>
      </c>
      <c r="AS17" s="236">
        <v>44</v>
      </c>
      <c r="AT17" s="234">
        <v>45</v>
      </c>
      <c r="AU17" s="234">
        <v>46</v>
      </c>
      <c r="AV17" s="234">
        <v>47</v>
      </c>
      <c r="AW17" s="235">
        <v>48</v>
      </c>
      <c r="AX17" s="250">
        <v>49</v>
      </c>
      <c r="AY17" s="251">
        <v>50</v>
      </c>
      <c r="AZ17" s="251">
        <v>51</v>
      </c>
      <c r="BA17" s="252">
        <v>52</v>
      </c>
      <c r="BB17" s="207"/>
      <c r="BC17" s="207"/>
      <c r="BD17" s="207"/>
      <c r="BE17" s="207"/>
    </row>
    <row r="18" spans="1:57" ht="24.95" customHeight="1" thickBot="1" x14ac:dyDescent="0.35">
      <c r="A18" s="253">
        <v>1</v>
      </c>
      <c r="B18" s="254" t="s">
        <v>112</v>
      </c>
      <c r="C18" s="255" t="s">
        <v>112</v>
      </c>
      <c r="D18" s="255" t="s">
        <v>112</v>
      </c>
      <c r="E18" s="256" t="s">
        <v>112</v>
      </c>
      <c r="F18" s="257" t="s">
        <v>112</v>
      </c>
      <c r="G18" s="255" t="s">
        <v>112</v>
      </c>
      <c r="H18" s="255" t="s">
        <v>112</v>
      </c>
      <c r="I18" s="258" t="s">
        <v>112</v>
      </c>
      <c r="J18" s="254" t="s">
        <v>112</v>
      </c>
      <c r="K18" s="255" t="s">
        <v>112</v>
      </c>
      <c r="L18" s="255" t="s">
        <v>112</v>
      </c>
      <c r="M18" s="256" t="s">
        <v>112</v>
      </c>
      <c r="N18" s="257" t="s">
        <v>112</v>
      </c>
      <c r="O18" s="255" t="s">
        <v>112</v>
      </c>
      <c r="P18" s="255" t="s">
        <v>112</v>
      </c>
      <c r="Q18" s="259" t="s">
        <v>113</v>
      </c>
      <c r="R18" s="260" t="s">
        <v>113</v>
      </c>
      <c r="S18" s="261" t="s">
        <v>114</v>
      </c>
      <c r="T18" s="255" t="s">
        <v>112</v>
      </c>
      <c r="U18" s="255" t="s">
        <v>112</v>
      </c>
      <c r="V18" s="255" t="s">
        <v>112</v>
      </c>
      <c r="W18" s="256" t="s">
        <v>112</v>
      </c>
      <c r="X18" s="257" t="s">
        <v>112</v>
      </c>
      <c r="Y18" s="255" t="s">
        <v>112</v>
      </c>
      <c r="Z18" s="255" t="s">
        <v>112</v>
      </c>
      <c r="AA18" s="258" t="s">
        <v>112</v>
      </c>
      <c r="AB18" s="254" t="s">
        <v>112</v>
      </c>
      <c r="AC18" s="259" t="s">
        <v>115</v>
      </c>
      <c r="AD18" s="255" t="s">
        <v>92</v>
      </c>
      <c r="AE18" s="256" t="s">
        <v>92</v>
      </c>
      <c r="AF18" s="257" t="s">
        <v>92</v>
      </c>
      <c r="AG18" s="255" t="s">
        <v>112</v>
      </c>
      <c r="AH18" s="255" t="s">
        <v>112</v>
      </c>
      <c r="AI18" s="258" t="s">
        <v>112</v>
      </c>
      <c r="AJ18" s="254" t="s">
        <v>112</v>
      </c>
      <c r="AK18" s="255" t="s">
        <v>112</v>
      </c>
      <c r="AL18" s="255" t="s">
        <v>112</v>
      </c>
      <c r="AM18" s="255" t="s">
        <v>112</v>
      </c>
      <c r="AN18" s="256" t="s">
        <v>112</v>
      </c>
      <c r="AO18" s="254" t="s">
        <v>112</v>
      </c>
      <c r="AP18" s="262" t="s">
        <v>113</v>
      </c>
      <c r="AQ18" s="262" t="s">
        <v>113</v>
      </c>
      <c r="AR18" s="263" t="s">
        <v>114</v>
      </c>
      <c r="AS18" s="264" t="s">
        <v>114</v>
      </c>
      <c r="AT18" s="262" t="s">
        <v>114</v>
      </c>
      <c r="AU18" s="262" t="s">
        <v>114</v>
      </c>
      <c r="AV18" s="262" t="s">
        <v>114</v>
      </c>
      <c r="AW18" s="265" t="s">
        <v>114</v>
      </c>
      <c r="AX18" s="266" t="s">
        <v>114</v>
      </c>
      <c r="AY18" s="267" t="s">
        <v>114</v>
      </c>
      <c r="AZ18" s="267" t="s">
        <v>114</v>
      </c>
      <c r="BA18" s="268" t="s">
        <v>114</v>
      </c>
      <c r="BB18" s="209"/>
      <c r="BC18" s="209"/>
      <c r="BD18" s="209"/>
      <c r="BE18" s="209"/>
    </row>
    <row r="19" spans="1:57" ht="24.95" customHeight="1" thickBot="1" x14ac:dyDescent="0.35">
      <c r="A19" s="270">
        <v>2</v>
      </c>
      <c r="B19" s="271" t="s">
        <v>116</v>
      </c>
      <c r="C19" s="272" t="s">
        <v>116</v>
      </c>
      <c r="D19" s="272" t="s">
        <v>116</v>
      </c>
      <c r="E19" s="273" t="s">
        <v>116</v>
      </c>
      <c r="F19" s="274" t="s">
        <v>116</v>
      </c>
      <c r="G19" s="272" t="s">
        <v>116</v>
      </c>
      <c r="H19" s="272" t="s">
        <v>116</v>
      </c>
      <c r="I19" s="275" t="s">
        <v>116</v>
      </c>
      <c r="J19" s="271" t="s">
        <v>116</v>
      </c>
      <c r="K19" s="272" t="s">
        <v>116</v>
      </c>
      <c r="L19" s="272" t="s">
        <v>116</v>
      </c>
      <c r="M19" s="273" t="s">
        <v>116</v>
      </c>
      <c r="N19" s="274" t="s">
        <v>116</v>
      </c>
      <c r="O19" s="272" t="s">
        <v>116</v>
      </c>
      <c r="P19" s="272" t="s">
        <v>116</v>
      </c>
      <c r="Q19" s="272" t="s">
        <v>113</v>
      </c>
      <c r="R19" s="275" t="s">
        <v>113</v>
      </c>
      <c r="S19" s="271" t="s">
        <v>114</v>
      </c>
      <c r="T19" s="272" t="s">
        <v>116</v>
      </c>
      <c r="U19" s="272" t="s">
        <v>116</v>
      </c>
      <c r="V19" s="272" t="s">
        <v>116</v>
      </c>
      <c r="W19" s="273" t="s">
        <v>116</v>
      </c>
      <c r="X19" s="274" t="s">
        <v>116</v>
      </c>
      <c r="Y19" s="272" t="s">
        <v>116</v>
      </c>
      <c r="Z19" s="272" t="s">
        <v>116</v>
      </c>
      <c r="AA19" s="275" t="s">
        <v>116</v>
      </c>
      <c r="AB19" s="271" t="s">
        <v>116</v>
      </c>
      <c r="AC19" s="272" t="s">
        <v>115</v>
      </c>
      <c r="AD19" s="272" t="s">
        <v>92</v>
      </c>
      <c r="AE19" s="273" t="s">
        <v>92</v>
      </c>
      <c r="AF19" s="274" t="s">
        <v>92</v>
      </c>
      <c r="AG19" s="272" t="s">
        <v>117</v>
      </c>
      <c r="AH19" s="272" t="s">
        <v>117</v>
      </c>
      <c r="AI19" s="275" t="s">
        <v>117</v>
      </c>
      <c r="AJ19" s="271" t="s">
        <v>117</v>
      </c>
      <c r="AK19" s="272" t="s">
        <v>117</v>
      </c>
      <c r="AL19" s="272" t="s">
        <v>117</v>
      </c>
      <c r="AM19" s="272" t="s">
        <v>117</v>
      </c>
      <c r="AN19" s="273" t="s">
        <v>116</v>
      </c>
      <c r="AO19" s="271" t="s">
        <v>113</v>
      </c>
      <c r="AP19" s="269" t="s">
        <v>113</v>
      </c>
      <c r="AQ19" s="269" t="s">
        <v>137</v>
      </c>
      <c r="AR19" s="290" t="s">
        <v>137</v>
      </c>
      <c r="AS19" s="570"/>
      <c r="AT19" s="571"/>
      <c r="AU19" s="571"/>
      <c r="AV19" s="571"/>
      <c r="AW19" s="571"/>
      <c r="AX19" s="571"/>
      <c r="AY19" s="571"/>
      <c r="AZ19" s="571"/>
      <c r="BA19" s="572"/>
      <c r="BB19" s="209"/>
      <c r="BC19" s="210"/>
      <c r="BD19" s="209"/>
      <c r="BE19" s="210"/>
    </row>
    <row r="20" spans="1:57" ht="24.95" customHeight="1" x14ac:dyDescent="0.4">
      <c r="A20" s="276"/>
      <c r="B20" s="277"/>
      <c r="C20" s="277"/>
      <c r="D20" s="277"/>
      <c r="E20" s="277"/>
      <c r="F20" s="277"/>
      <c r="G20" s="277"/>
      <c r="H20" s="277"/>
      <c r="I20" s="277"/>
      <c r="J20" s="277"/>
      <c r="K20" s="277"/>
      <c r="L20" s="277"/>
      <c r="M20" s="277"/>
      <c r="N20" s="277"/>
      <c r="O20" s="277"/>
      <c r="P20" s="277"/>
      <c r="Q20" s="277"/>
      <c r="R20" s="277"/>
      <c r="S20" s="277"/>
      <c r="T20" s="277"/>
      <c r="U20" s="277"/>
      <c r="V20" s="277"/>
      <c r="W20" s="277"/>
      <c r="X20" s="277"/>
      <c r="Y20" s="277"/>
      <c r="Z20" s="277"/>
      <c r="AA20" s="277"/>
      <c r="AB20" s="277"/>
      <c r="AC20" s="277"/>
      <c r="AD20" s="277"/>
      <c r="AE20" s="277"/>
      <c r="AF20" s="277"/>
      <c r="AG20" s="277"/>
      <c r="AH20" s="277"/>
      <c r="AI20" s="277"/>
      <c r="AJ20" s="277"/>
      <c r="AK20" s="277"/>
      <c r="AL20" s="277"/>
      <c r="AM20" s="277"/>
      <c r="AN20" s="277"/>
      <c r="AO20" s="277"/>
      <c r="AP20" s="278"/>
      <c r="AQ20" s="278"/>
      <c r="AR20" s="278"/>
      <c r="AS20" s="279"/>
      <c r="AT20" s="231"/>
      <c r="AU20" s="231"/>
      <c r="AV20" s="231"/>
      <c r="AW20" s="231"/>
      <c r="AX20" s="231"/>
      <c r="AY20" s="231"/>
      <c r="AZ20" s="231"/>
      <c r="BA20" s="231"/>
      <c r="BB20" s="209"/>
      <c r="BC20" s="210"/>
      <c r="BD20" s="209"/>
      <c r="BE20" s="210"/>
    </row>
    <row r="21" spans="1:57" s="214" customFormat="1" ht="24.95" customHeight="1" x14ac:dyDescent="0.3">
      <c r="A21" s="608" t="s">
        <v>174</v>
      </c>
      <c r="B21" s="608"/>
      <c r="C21" s="608"/>
      <c r="D21" s="608"/>
      <c r="E21" s="608"/>
      <c r="F21" s="608"/>
      <c r="G21" s="608"/>
      <c r="H21" s="608"/>
      <c r="I21" s="608"/>
      <c r="J21" s="609"/>
      <c r="K21" s="609"/>
      <c r="L21" s="609"/>
      <c r="M21" s="609"/>
      <c r="N21" s="609"/>
      <c r="O21" s="609"/>
      <c r="P21" s="609"/>
      <c r="Q21" s="609"/>
      <c r="R21" s="609"/>
      <c r="S21" s="609"/>
      <c r="T21" s="609"/>
      <c r="U21" s="609"/>
      <c r="V21" s="609"/>
      <c r="W21" s="609"/>
      <c r="X21" s="609"/>
      <c r="Y21" s="609"/>
      <c r="Z21" s="609"/>
      <c r="AA21" s="609"/>
      <c r="AB21" s="609"/>
      <c r="AC21" s="609"/>
      <c r="AD21" s="609"/>
      <c r="AE21" s="609"/>
      <c r="AF21" s="609"/>
      <c r="AG21" s="609"/>
      <c r="AH21" s="609"/>
      <c r="AI21" s="609"/>
      <c r="AJ21" s="609"/>
      <c r="AK21" s="609"/>
      <c r="AL21" s="609"/>
      <c r="AM21" s="609"/>
      <c r="AN21" s="609"/>
      <c r="AO21" s="609"/>
      <c r="AP21" s="609"/>
      <c r="AQ21" s="609"/>
      <c r="AR21" s="609"/>
      <c r="AS21" s="609"/>
      <c r="AT21" s="609"/>
      <c r="AU21" s="609"/>
      <c r="AV21" s="228"/>
      <c r="AW21" s="280"/>
      <c r="AX21" s="280"/>
      <c r="AY21" s="280"/>
      <c r="AZ21" s="280"/>
      <c r="BA21" s="280"/>
      <c r="BB21" s="204"/>
      <c r="BC21" s="204"/>
      <c r="BD21" s="204"/>
      <c r="BE21" s="204"/>
    </row>
    <row r="22" spans="1:57" s="214" customFormat="1" ht="24.95" customHeight="1" x14ac:dyDescent="0.3">
      <c r="A22" s="227"/>
      <c r="B22" s="227"/>
      <c r="C22" s="227"/>
      <c r="D22" s="227"/>
      <c r="E22" s="227"/>
      <c r="F22" s="227"/>
      <c r="G22" s="227"/>
      <c r="H22" s="227"/>
      <c r="I22" s="227"/>
      <c r="J22" s="228"/>
      <c r="K22" s="228"/>
      <c r="L22" s="228"/>
      <c r="M22" s="228"/>
      <c r="N22" s="228"/>
      <c r="O22" s="228"/>
      <c r="P22" s="228"/>
      <c r="Q22" s="228"/>
      <c r="R22" s="228"/>
      <c r="S22" s="228"/>
      <c r="T22" s="228"/>
      <c r="U22" s="228"/>
      <c r="V22" s="228"/>
      <c r="W22" s="228"/>
      <c r="X22" s="228"/>
      <c r="Y22" s="228"/>
      <c r="Z22" s="228"/>
      <c r="AA22" s="228"/>
      <c r="AB22" s="228"/>
      <c r="AC22" s="228"/>
      <c r="AD22" s="228"/>
      <c r="AE22" s="228"/>
      <c r="AF22" s="228"/>
      <c r="AG22" s="228"/>
      <c r="AH22" s="228"/>
      <c r="AI22" s="228"/>
      <c r="AJ22" s="228"/>
      <c r="AK22" s="228"/>
      <c r="AL22" s="228"/>
      <c r="AM22" s="228"/>
      <c r="AN22" s="228"/>
      <c r="AO22" s="228"/>
      <c r="AP22" s="228"/>
      <c r="AQ22" s="228"/>
      <c r="AR22" s="228"/>
      <c r="AS22" s="228"/>
      <c r="AT22" s="228"/>
      <c r="AU22" s="228"/>
      <c r="AV22" s="212"/>
      <c r="AW22" s="213"/>
      <c r="AX22" s="213"/>
      <c r="AY22" s="213"/>
      <c r="AZ22" s="213"/>
      <c r="BA22" s="213"/>
      <c r="BB22" s="204"/>
      <c r="BC22" s="204"/>
      <c r="BD22" s="204"/>
      <c r="BE22" s="204"/>
    </row>
    <row r="23" spans="1:57" s="214" customFormat="1" ht="18.75" x14ac:dyDescent="0.3">
      <c r="A23" s="211"/>
      <c r="B23" s="211"/>
      <c r="C23" s="211"/>
      <c r="D23" s="211"/>
      <c r="E23" s="211"/>
      <c r="F23" s="211"/>
      <c r="G23" s="211"/>
      <c r="H23" s="211"/>
      <c r="I23" s="211"/>
      <c r="J23" s="212"/>
      <c r="K23" s="212"/>
      <c r="L23" s="212"/>
      <c r="M23" s="212"/>
      <c r="N23" s="212"/>
      <c r="O23" s="212"/>
      <c r="P23" s="212"/>
      <c r="Q23" s="212"/>
      <c r="R23" s="212"/>
      <c r="S23" s="212"/>
      <c r="T23" s="212"/>
      <c r="U23" s="212"/>
      <c r="V23" s="212"/>
      <c r="W23" s="212"/>
      <c r="X23" s="212"/>
      <c r="Y23" s="212"/>
      <c r="Z23" s="212"/>
      <c r="AA23" s="212"/>
      <c r="AB23" s="212"/>
      <c r="AC23" s="212"/>
      <c r="AD23" s="212"/>
      <c r="AE23" s="212"/>
      <c r="AF23" s="212"/>
      <c r="AG23" s="212"/>
      <c r="AH23" s="212"/>
      <c r="AI23" s="212"/>
      <c r="AJ23" s="212"/>
      <c r="AK23" s="212"/>
      <c r="AL23" s="212"/>
      <c r="AM23" s="212"/>
      <c r="AN23" s="212"/>
      <c r="AO23" s="212"/>
      <c r="AP23" s="212"/>
      <c r="AQ23" s="212"/>
      <c r="AR23" s="212"/>
      <c r="AS23" s="212"/>
      <c r="AT23" s="212"/>
      <c r="AU23" s="212"/>
      <c r="AV23" s="212"/>
      <c r="AW23" s="213"/>
      <c r="AX23" s="213"/>
      <c r="AY23" s="213"/>
      <c r="AZ23" s="213"/>
      <c r="BA23" s="213"/>
      <c r="BB23" s="204"/>
      <c r="BC23" s="204"/>
      <c r="BD23" s="204"/>
      <c r="BE23" s="204"/>
    </row>
    <row r="24" spans="1:57" ht="31.5" customHeight="1" x14ac:dyDescent="0.3">
      <c r="A24" s="515" t="s">
        <v>118</v>
      </c>
      <c r="B24" s="515"/>
      <c r="C24" s="515"/>
      <c r="D24" s="515"/>
      <c r="E24" s="515"/>
      <c r="F24" s="515"/>
      <c r="G24" s="515"/>
      <c r="H24" s="515"/>
      <c r="I24" s="515"/>
      <c r="J24" s="515"/>
      <c r="K24" s="515"/>
      <c r="L24" s="515"/>
      <c r="M24" s="515"/>
      <c r="N24" s="515"/>
      <c r="O24" s="515"/>
      <c r="P24" s="515"/>
      <c r="Q24" s="515"/>
      <c r="R24" s="515"/>
      <c r="S24" s="515"/>
      <c r="T24" s="515"/>
      <c r="U24" s="515"/>
      <c r="V24" s="515"/>
      <c r="W24" s="515"/>
      <c r="X24" s="515"/>
      <c r="Y24" s="515"/>
      <c r="Z24" s="215"/>
      <c r="AA24" s="515" t="s">
        <v>119</v>
      </c>
      <c r="AB24" s="515"/>
      <c r="AC24" s="515"/>
      <c r="AD24" s="515"/>
      <c r="AE24" s="515"/>
      <c r="AF24" s="515"/>
      <c r="AG24" s="515"/>
      <c r="AH24" s="515"/>
      <c r="AI24" s="515"/>
      <c r="AJ24" s="515"/>
      <c r="AK24" s="515"/>
      <c r="AL24" s="515"/>
      <c r="AM24" s="515"/>
      <c r="AN24" s="515"/>
      <c r="AO24" s="216"/>
      <c r="AP24" s="515" t="s">
        <v>175</v>
      </c>
      <c r="AQ24" s="515"/>
      <c r="AR24" s="515"/>
      <c r="AS24" s="515"/>
      <c r="AT24" s="515"/>
      <c r="AU24" s="515"/>
      <c r="AV24" s="515"/>
      <c r="AW24" s="515"/>
      <c r="AX24" s="515"/>
      <c r="AY24" s="515"/>
      <c r="AZ24" s="515"/>
      <c r="BA24" s="515"/>
    </row>
    <row r="25" spans="1:57" ht="39.950000000000003" customHeight="1" x14ac:dyDescent="0.25">
      <c r="A25" s="541" t="s">
        <v>99</v>
      </c>
      <c r="B25" s="528"/>
      <c r="C25" s="612" t="s">
        <v>120</v>
      </c>
      <c r="D25" s="527"/>
      <c r="E25" s="527"/>
      <c r="F25" s="528"/>
      <c r="G25" s="526" t="s">
        <v>139</v>
      </c>
      <c r="H25" s="527"/>
      <c r="I25" s="528"/>
      <c r="J25" s="526" t="s">
        <v>121</v>
      </c>
      <c r="K25" s="527"/>
      <c r="L25" s="527"/>
      <c r="M25" s="527"/>
      <c r="N25" s="528"/>
      <c r="O25" s="526" t="s">
        <v>122</v>
      </c>
      <c r="P25" s="527"/>
      <c r="Q25" s="528"/>
      <c r="R25" s="526" t="s">
        <v>142</v>
      </c>
      <c r="S25" s="615"/>
      <c r="T25" s="526" t="s">
        <v>123</v>
      </c>
      <c r="U25" s="527"/>
      <c r="V25" s="527"/>
      <c r="W25" s="528"/>
      <c r="X25" s="526" t="s">
        <v>124</v>
      </c>
      <c r="Y25" s="528"/>
      <c r="Z25" s="229"/>
      <c r="AA25" s="620" t="s">
        <v>125</v>
      </c>
      <c r="AB25" s="620"/>
      <c r="AC25" s="620"/>
      <c r="AD25" s="620"/>
      <c r="AE25" s="620"/>
      <c r="AF25" s="620"/>
      <c r="AG25" s="620"/>
      <c r="AH25" s="535" t="s">
        <v>126</v>
      </c>
      <c r="AI25" s="535"/>
      <c r="AJ25" s="535"/>
      <c r="AK25" s="536" t="s">
        <v>127</v>
      </c>
      <c r="AL25" s="536"/>
      <c r="AM25" s="536"/>
      <c r="AN25" s="536"/>
      <c r="AO25" s="230"/>
      <c r="AP25" s="540" t="s">
        <v>143</v>
      </c>
      <c r="AQ25" s="540"/>
      <c r="AR25" s="540"/>
      <c r="AS25" s="538" t="s">
        <v>144</v>
      </c>
      <c r="AT25" s="539"/>
      <c r="AU25" s="539"/>
      <c r="AV25" s="539"/>
      <c r="AW25" s="539"/>
      <c r="AX25" s="539"/>
      <c r="AY25" s="535" t="s">
        <v>126</v>
      </c>
      <c r="AZ25" s="535"/>
      <c r="BA25" s="535"/>
    </row>
    <row r="26" spans="1:57" ht="39.950000000000003" customHeight="1" x14ac:dyDescent="0.25">
      <c r="A26" s="529"/>
      <c r="B26" s="531"/>
      <c r="C26" s="529"/>
      <c r="D26" s="530"/>
      <c r="E26" s="530"/>
      <c r="F26" s="531"/>
      <c r="G26" s="529"/>
      <c r="H26" s="530"/>
      <c r="I26" s="531"/>
      <c r="J26" s="529"/>
      <c r="K26" s="530"/>
      <c r="L26" s="530"/>
      <c r="M26" s="530"/>
      <c r="N26" s="531"/>
      <c r="O26" s="529"/>
      <c r="P26" s="530"/>
      <c r="Q26" s="531"/>
      <c r="R26" s="616"/>
      <c r="S26" s="617"/>
      <c r="T26" s="529"/>
      <c r="U26" s="530"/>
      <c r="V26" s="530"/>
      <c r="W26" s="531"/>
      <c r="X26" s="529"/>
      <c r="Y26" s="531"/>
      <c r="Z26" s="229"/>
      <c r="AA26" s="620"/>
      <c r="AB26" s="620"/>
      <c r="AC26" s="620"/>
      <c r="AD26" s="620"/>
      <c r="AE26" s="620"/>
      <c r="AF26" s="620"/>
      <c r="AG26" s="620"/>
      <c r="AH26" s="535"/>
      <c r="AI26" s="535"/>
      <c r="AJ26" s="535"/>
      <c r="AK26" s="536"/>
      <c r="AL26" s="536"/>
      <c r="AM26" s="536"/>
      <c r="AN26" s="536"/>
      <c r="AO26" s="230"/>
      <c r="AP26" s="540"/>
      <c r="AQ26" s="540"/>
      <c r="AR26" s="540"/>
      <c r="AS26" s="539"/>
      <c r="AT26" s="539"/>
      <c r="AU26" s="539"/>
      <c r="AV26" s="539"/>
      <c r="AW26" s="539"/>
      <c r="AX26" s="539"/>
      <c r="AY26" s="535"/>
      <c r="AZ26" s="535"/>
      <c r="BA26" s="535"/>
    </row>
    <row r="27" spans="1:57" ht="39.950000000000003" customHeight="1" x14ac:dyDescent="0.25">
      <c r="A27" s="532"/>
      <c r="B27" s="534"/>
      <c r="C27" s="532"/>
      <c r="D27" s="533"/>
      <c r="E27" s="533"/>
      <c r="F27" s="534"/>
      <c r="G27" s="532"/>
      <c r="H27" s="533"/>
      <c r="I27" s="534"/>
      <c r="J27" s="532"/>
      <c r="K27" s="533"/>
      <c r="L27" s="533"/>
      <c r="M27" s="533"/>
      <c r="N27" s="534"/>
      <c r="O27" s="532"/>
      <c r="P27" s="533"/>
      <c r="Q27" s="534"/>
      <c r="R27" s="618"/>
      <c r="S27" s="619"/>
      <c r="T27" s="532"/>
      <c r="U27" s="533"/>
      <c r="V27" s="533"/>
      <c r="W27" s="534"/>
      <c r="X27" s="532"/>
      <c r="Y27" s="534"/>
      <c r="Z27" s="229"/>
      <c r="AA27" s="620"/>
      <c r="AB27" s="620"/>
      <c r="AC27" s="620"/>
      <c r="AD27" s="620"/>
      <c r="AE27" s="620"/>
      <c r="AF27" s="620"/>
      <c r="AG27" s="620"/>
      <c r="AH27" s="535"/>
      <c r="AI27" s="535"/>
      <c r="AJ27" s="535"/>
      <c r="AK27" s="536"/>
      <c r="AL27" s="536"/>
      <c r="AM27" s="536"/>
      <c r="AN27" s="536"/>
      <c r="AO27" s="230"/>
      <c r="AP27" s="540"/>
      <c r="AQ27" s="540"/>
      <c r="AR27" s="540"/>
      <c r="AS27" s="539"/>
      <c r="AT27" s="539"/>
      <c r="AU27" s="539"/>
      <c r="AV27" s="539"/>
      <c r="AW27" s="539"/>
      <c r="AX27" s="539"/>
      <c r="AY27" s="535"/>
      <c r="AZ27" s="535"/>
      <c r="BA27" s="535"/>
    </row>
    <row r="28" spans="1:57" ht="39.950000000000003" customHeight="1" x14ac:dyDescent="0.25">
      <c r="A28" s="537">
        <v>1</v>
      </c>
      <c r="B28" s="513"/>
      <c r="C28" s="511">
        <v>33</v>
      </c>
      <c r="D28" s="512"/>
      <c r="E28" s="512"/>
      <c r="F28" s="513"/>
      <c r="G28" s="511">
        <v>5</v>
      </c>
      <c r="H28" s="512"/>
      <c r="I28" s="513"/>
      <c r="J28" s="511">
        <v>3</v>
      </c>
      <c r="K28" s="512"/>
      <c r="L28" s="512"/>
      <c r="M28" s="512"/>
      <c r="N28" s="513"/>
      <c r="O28" s="511"/>
      <c r="P28" s="512"/>
      <c r="Q28" s="513"/>
      <c r="R28" s="613"/>
      <c r="S28" s="614"/>
      <c r="T28" s="511">
        <v>11</v>
      </c>
      <c r="U28" s="512"/>
      <c r="V28" s="512"/>
      <c r="W28" s="513"/>
      <c r="X28" s="511">
        <f>C28+G28+J28+O28+R28+T28</f>
        <v>52</v>
      </c>
      <c r="Y28" s="610"/>
      <c r="Z28" s="229"/>
      <c r="AA28" s="611" t="s">
        <v>61</v>
      </c>
      <c r="AB28" s="611"/>
      <c r="AC28" s="611"/>
      <c r="AD28" s="611"/>
      <c r="AE28" s="611"/>
      <c r="AF28" s="611"/>
      <c r="AG28" s="611"/>
      <c r="AH28" s="508" t="s">
        <v>21</v>
      </c>
      <c r="AI28" s="580"/>
      <c r="AJ28" s="580"/>
      <c r="AK28" s="508">
        <v>3</v>
      </c>
      <c r="AL28" s="508"/>
      <c r="AM28" s="508"/>
      <c r="AN28" s="508"/>
      <c r="AO28" s="230"/>
      <c r="AP28" s="540"/>
      <c r="AQ28" s="540"/>
      <c r="AR28" s="540"/>
      <c r="AS28" s="539"/>
      <c r="AT28" s="539"/>
      <c r="AU28" s="539"/>
      <c r="AV28" s="539"/>
      <c r="AW28" s="539"/>
      <c r="AX28" s="539"/>
      <c r="AY28" s="535"/>
      <c r="AZ28" s="535"/>
      <c r="BA28" s="535"/>
    </row>
    <row r="29" spans="1:57" ht="39.950000000000003" customHeight="1" x14ac:dyDescent="0.25">
      <c r="A29" s="542">
        <v>2</v>
      </c>
      <c r="B29" s="543"/>
      <c r="C29" s="544" t="s">
        <v>279</v>
      </c>
      <c r="D29" s="545"/>
      <c r="E29" s="545"/>
      <c r="F29" s="546"/>
      <c r="G29" s="547">
        <v>5</v>
      </c>
      <c r="H29" s="548"/>
      <c r="I29" s="549"/>
      <c r="J29" s="547" t="s">
        <v>281</v>
      </c>
      <c r="K29" s="548"/>
      <c r="L29" s="548"/>
      <c r="M29" s="548"/>
      <c r="N29" s="549"/>
      <c r="O29" s="554"/>
      <c r="P29" s="555"/>
      <c r="Q29" s="556"/>
      <c r="R29" s="568">
        <v>2</v>
      </c>
      <c r="S29" s="569"/>
      <c r="T29" s="586">
        <v>1</v>
      </c>
      <c r="U29" s="588"/>
      <c r="V29" s="588"/>
      <c r="W29" s="587"/>
      <c r="X29" s="554">
        <v>43</v>
      </c>
      <c r="Y29" s="589"/>
      <c r="Z29" s="229"/>
      <c r="AA29" s="560" t="s">
        <v>63</v>
      </c>
      <c r="AB29" s="560"/>
      <c r="AC29" s="560"/>
      <c r="AD29" s="560"/>
      <c r="AE29" s="560"/>
      <c r="AF29" s="560"/>
      <c r="AG29" s="560"/>
      <c r="AH29" s="508" t="s">
        <v>23</v>
      </c>
      <c r="AI29" s="508"/>
      <c r="AJ29" s="508"/>
      <c r="AK29" s="508" t="s">
        <v>281</v>
      </c>
      <c r="AL29" s="508"/>
      <c r="AM29" s="508"/>
      <c r="AN29" s="508"/>
      <c r="AO29" s="230"/>
      <c r="AP29" s="508">
        <v>1</v>
      </c>
      <c r="AQ29" s="508"/>
      <c r="AR29" s="508"/>
      <c r="AS29" s="579" t="s">
        <v>138</v>
      </c>
      <c r="AT29" s="580"/>
      <c r="AU29" s="580"/>
      <c r="AV29" s="580"/>
      <c r="AW29" s="580"/>
      <c r="AX29" s="580"/>
      <c r="AY29" s="579" t="s">
        <v>23</v>
      </c>
      <c r="AZ29" s="579"/>
      <c r="BA29" s="579"/>
    </row>
    <row r="30" spans="1:57" ht="39.950000000000003" customHeight="1" x14ac:dyDescent="0.25">
      <c r="A30" s="550" t="s">
        <v>128</v>
      </c>
      <c r="B30" s="549"/>
      <c r="C30" s="551" t="s">
        <v>280</v>
      </c>
      <c r="D30" s="552"/>
      <c r="E30" s="552"/>
      <c r="F30" s="553"/>
      <c r="G30" s="554">
        <f>SUM(G28:I29)</f>
        <v>10</v>
      </c>
      <c r="H30" s="555"/>
      <c r="I30" s="556"/>
      <c r="J30" s="557" t="s">
        <v>282</v>
      </c>
      <c r="K30" s="558"/>
      <c r="L30" s="558"/>
      <c r="M30" s="558"/>
      <c r="N30" s="559"/>
      <c r="O30" s="554"/>
      <c r="P30" s="555"/>
      <c r="Q30" s="556"/>
      <c r="R30" s="568">
        <f>SUM(R28:S29)</f>
        <v>2</v>
      </c>
      <c r="S30" s="569"/>
      <c r="T30" s="554">
        <f>SUM(T28:W29)</f>
        <v>12</v>
      </c>
      <c r="U30" s="555"/>
      <c r="V30" s="555"/>
      <c r="W30" s="556"/>
      <c r="X30" s="586">
        <f>SUM(X28:Y29)</f>
        <v>95</v>
      </c>
      <c r="Y30" s="587"/>
      <c r="Z30" s="229"/>
      <c r="AA30" s="509"/>
      <c r="AB30" s="509"/>
      <c r="AC30" s="509"/>
      <c r="AD30" s="509"/>
      <c r="AE30" s="509"/>
      <c r="AF30" s="509"/>
      <c r="AG30" s="509"/>
      <c r="AH30" s="510"/>
      <c r="AI30" s="510"/>
      <c r="AJ30" s="510"/>
      <c r="AK30" s="510"/>
      <c r="AL30" s="510"/>
      <c r="AM30" s="510"/>
      <c r="AN30" s="510"/>
      <c r="AO30" s="230"/>
      <c r="AP30" s="508"/>
      <c r="AQ30" s="508"/>
      <c r="AR30" s="508"/>
      <c r="AS30" s="580"/>
      <c r="AT30" s="580"/>
      <c r="AU30" s="580"/>
      <c r="AV30" s="580"/>
      <c r="AW30" s="580"/>
      <c r="AX30" s="580"/>
      <c r="AY30" s="581"/>
      <c r="AZ30" s="581"/>
      <c r="BA30" s="581"/>
    </row>
    <row r="31" spans="1:57" ht="33" customHeight="1" x14ac:dyDescent="0.25">
      <c r="A31" s="566" t="s">
        <v>283</v>
      </c>
      <c r="B31" s="567"/>
      <c r="C31" s="567"/>
      <c r="D31" s="567"/>
      <c r="E31" s="567"/>
      <c r="F31" s="567"/>
      <c r="G31" s="567"/>
      <c r="H31" s="567"/>
      <c r="I31" s="567"/>
      <c r="J31" s="567"/>
      <c r="K31" s="567"/>
      <c r="L31" s="567"/>
      <c r="M31" s="567"/>
      <c r="N31" s="567"/>
      <c r="O31" s="510"/>
      <c r="P31" s="563"/>
      <c r="Q31" s="563"/>
      <c r="R31" s="564"/>
      <c r="S31" s="510"/>
      <c r="T31" s="510"/>
      <c r="U31" s="563"/>
      <c r="V31" s="563"/>
      <c r="W31" s="563"/>
      <c r="X31" s="561"/>
      <c r="Y31" s="562"/>
      <c r="Z31" s="229"/>
      <c r="AA31" s="573"/>
      <c r="AB31" s="574"/>
      <c r="AC31" s="574"/>
      <c r="AD31" s="574"/>
      <c r="AE31" s="574"/>
      <c r="AF31" s="574"/>
      <c r="AG31" s="574"/>
      <c r="AH31" s="510"/>
      <c r="AI31" s="510"/>
      <c r="AJ31" s="510"/>
      <c r="AK31" s="510"/>
      <c r="AL31" s="563"/>
      <c r="AM31" s="563"/>
      <c r="AN31" s="563"/>
      <c r="AO31" s="232"/>
      <c r="AP31" s="565"/>
      <c r="AQ31" s="565"/>
      <c r="AR31" s="565"/>
      <c r="AS31" s="564"/>
      <c r="AT31" s="563"/>
      <c r="AU31" s="563"/>
      <c r="AV31" s="563"/>
      <c r="AW31" s="563"/>
      <c r="AX31" s="563"/>
      <c r="AY31" s="564"/>
      <c r="AZ31" s="564"/>
      <c r="BA31" s="564"/>
    </row>
    <row r="32" spans="1:57" s="214" customFormat="1" ht="18.75" x14ac:dyDescent="0.3">
      <c r="A32" s="211"/>
      <c r="B32" s="211"/>
      <c r="C32" s="211"/>
      <c r="D32" s="211"/>
      <c r="E32" s="211"/>
      <c r="F32" s="211"/>
      <c r="G32" s="211"/>
      <c r="H32" s="211"/>
      <c r="I32" s="211"/>
      <c r="J32" s="212"/>
      <c r="K32" s="212"/>
      <c r="L32" s="212"/>
      <c r="M32" s="212"/>
      <c r="N32" s="212"/>
      <c r="O32" s="212"/>
      <c r="P32" s="212"/>
      <c r="Q32" s="212"/>
      <c r="R32" s="212"/>
      <c r="S32" s="212"/>
      <c r="T32" s="212"/>
      <c r="U32" s="212"/>
      <c r="V32" s="212"/>
      <c r="W32" s="212"/>
      <c r="X32" s="212"/>
      <c r="Y32" s="212"/>
      <c r="Z32" s="212"/>
      <c r="AA32" s="212"/>
      <c r="AB32" s="212"/>
      <c r="AC32" s="212"/>
      <c r="AD32" s="212"/>
      <c r="AE32" s="212"/>
      <c r="AF32" s="212"/>
      <c r="AG32" s="212"/>
      <c r="AH32" s="212"/>
      <c r="AI32" s="212"/>
      <c r="AJ32" s="212"/>
      <c r="AK32" s="212"/>
      <c r="AL32" s="212"/>
      <c r="AM32" s="212"/>
      <c r="AN32" s="212"/>
      <c r="AO32" s="212"/>
      <c r="AP32" s="212"/>
      <c r="AQ32" s="212"/>
      <c r="AR32" s="212"/>
      <c r="AS32" s="212"/>
      <c r="AT32" s="212"/>
      <c r="AU32" s="212"/>
      <c r="AV32" s="212"/>
      <c r="AW32" s="213"/>
      <c r="AX32" s="213"/>
      <c r="AY32" s="213"/>
      <c r="AZ32" s="213"/>
      <c r="BA32" s="213"/>
      <c r="BB32" s="204"/>
      <c r="BC32" s="204"/>
      <c r="BD32" s="204"/>
      <c r="BE32" s="204"/>
    </row>
  </sheetData>
  <sheetProtection selectLockedCells="1" selectUnlockedCells="1"/>
  <mergeCells count="99">
    <mergeCell ref="X16:AA16"/>
    <mergeCell ref="A21:AU21"/>
    <mergeCell ref="X28:Y28"/>
    <mergeCell ref="AA28:AG28"/>
    <mergeCell ref="AH28:AJ28"/>
    <mergeCell ref="C25:F27"/>
    <mergeCell ref="G25:I27"/>
    <mergeCell ref="J25:N27"/>
    <mergeCell ref="R28:S28"/>
    <mergeCell ref="R25:S27"/>
    <mergeCell ref="T28:W28"/>
    <mergeCell ref="X25:Y27"/>
    <mergeCell ref="AA24:AN24"/>
    <mergeCell ref="AK28:AN28"/>
    <mergeCell ref="AA25:AG27"/>
    <mergeCell ref="A16:A17"/>
    <mergeCell ref="P7:AM7"/>
    <mergeCell ref="P8:AM8"/>
    <mergeCell ref="P9:AM9"/>
    <mergeCell ref="A7:O7"/>
    <mergeCell ref="AN7:BA7"/>
    <mergeCell ref="AN9:BA11"/>
    <mergeCell ref="AN3:BA4"/>
    <mergeCell ref="A4:O4"/>
    <mergeCell ref="P5:AM5"/>
    <mergeCell ref="A6:O6"/>
    <mergeCell ref="AO6:BA6"/>
    <mergeCell ref="B16:E16"/>
    <mergeCell ref="F16:I16"/>
    <mergeCell ref="J16:M16"/>
    <mergeCell ref="N16:R16"/>
    <mergeCell ref="S16:W16"/>
    <mergeCell ref="AS19:BA19"/>
    <mergeCell ref="AA31:AG31"/>
    <mergeCell ref="A1:O1"/>
    <mergeCell ref="P1:AM1"/>
    <mergeCell ref="A2:O2"/>
    <mergeCell ref="A3:O3"/>
    <mergeCell ref="P3:AM3"/>
    <mergeCell ref="A15:BA15"/>
    <mergeCell ref="AS29:AX30"/>
    <mergeCell ref="AY29:BA30"/>
    <mergeCell ref="P10:AM10"/>
    <mergeCell ref="P11:AM11"/>
    <mergeCell ref="T30:W30"/>
    <mergeCell ref="X30:Y30"/>
    <mergeCell ref="T29:W29"/>
    <mergeCell ref="X29:Y29"/>
    <mergeCell ref="A31:N31"/>
    <mergeCell ref="O31:Q31"/>
    <mergeCell ref="R31:S31"/>
    <mergeCell ref="T31:W31"/>
    <mergeCell ref="R29:S29"/>
    <mergeCell ref="O30:Q30"/>
    <mergeCell ref="R30:S30"/>
    <mergeCell ref="X31:Y31"/>
    <mergeCell ref="AH31:AJ31"/>
    <mergeCell ref="AK31:AN31"/>
    <mergeCell ref="AS31:AX31"/>
    <mergeCell ref="AY31:BA31"/>
    <mergeCell ref="AP31:AR31"/>
    <mergeCell ref="AK30:AN30"/>
    <mergeCell ref="A29:B29"/>
    <mergeCell ref="C29:F29"/>
    <mergeCell ref="G29:I29"/>
    <mergeCell ref="J29:N29"/>
    <mergeCell ref="A30:B30"/>
    <mergeCell ref="C30:F30"/>
    <mergeCell ref="G30:I30"/>
    <mergeCell ref="J30:N30"/>
    <mergeCell ref="AA29:AG29"/>
    <mergeCell ref="AH29:AJ29"/>
    <mergeCell ref="AK29:AN29"/>
    <mergeCell ref="O29:Q29"/>
    <mergeCell ref="AY25:BA28"/>
    <mergeCell ref="A28:B28"/>
    <mergeCell ref="C28:F28"/>
    <mergeCell ref="G28:I28"/>
    <mergeCell ref="J28:N28"/>
    <mergeCell ref="AS25:AX28"/>
    <mergeCell ref="AP25:AR28"/>
    <mergeCell ref="O25:Q27"/>
    <mergeCell ref="A25:B27"/>
    <mergeCell ref="AP29:AR30"/>
    <mergeCell ref="AA30:AG30"/>
    <mergeCell ref="AH30:AJ30"/>
    <mergeCell ref="O28:Q28"/>
    <mergeCell ref="BB16:BE16"/>
    <mergeCell ref="AP24:BA24"/>
    <mergeCell ref="AB16:AE16"/>
    <mergeCell ref="AF16:AI16"/>
    <mergeCell ref="AJ16:AN16"/>
    <mergeCell ref="AO16:AR16"/>
    <mergeCell ref="AS16:AW16"/>
    <mergeCell ref="AX16:BA16"/>
    <mergeCell ref="T25:W27"/>
    <mergeCell ref="A24:Y24"/>
    <mergeCell ref="AH25:AJ27"/>
    <mergeCell ref="AK25:AN27"/>
  </mergeCells>
  <phoneticPr fontId="0" type="noConversion"/>
  <pageMargins left="0.39374999999999999" right="0.39374999999999999" top="0.78749999999999998" bottom="0.39374999999999999" header="0.51180555555555551" footer="0.51180555555555551"/>
  <pageSetup paperSize="9" scale="45" firstPageNumber="0" fitToHeight="0" orientation="landscape" horizontalDpi="4294967294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54"/>
  <sheetViews>
    <sheetView tabSelected="1" zoomScale="85" zoomScaleNormal="85" workbookViewId="0">
      <pane ySplit="8" topLeftCell="A9" activePane="bottomLeft" state="frozen"/>
      <selection pane="bottomLeft" activeCell="B56" sqref="B56"/>
    </sheetView>
  </sheetViews>
  <sheetFormatPr defaultRowHeight="15" x14ac:dyDescent="0.25"/>
  <cols>
    <col min="1" max="1" width="8.28515625" customWidth="1"/>
    <col min="2" max="2" width="79.5703125" customWidth="1"/>
    <col min="3" max="6" width="6.7109375" style="198" customWidth="1"/>
    <col min="7" max="7" width="7.7109375" customWidth="1"/>
    <col min="8" max="13" width="6.7109375" customWidth="1"/>
    <col min="14" max="19" width="5.140625" customWidth="1"/>
  </cols>
  <sheetData>
    <row r="1" spans="1:19" ht="19.899999999999999" customHeight="1" thickBot="1" x14ac:dyDescent="0.3">
      <c r="A1" s="714" t="s">
        <v>145</v>
      </c>
      <c r="B1" s="715"/>
      <c r="C1" s="715"/>
      <c r="D1" s="715"/>
      <c r="E1" s="715"/>
      <c r="F1" s="715"/>
      <c r="G1" s="715"/>
      <c r="H1" s="715"/>
      <c r="I1" s="715"/>
      <c r="J1" s="715"/>
      <c r="K1" s="715"/>
      <c r="L1" s="715"/>
      <c r="M1" s="715"/>
      <c r="N1" s="715"/>
      <c r="O1" s="715"/>
      <c r="P1" s="715"/>
      <c r="Q1" s="715"/>
      <c r="R1" s="715"/>
      <c r="S1" s="716"/>
    </row>
    <row r="2" spans="1:19" ht="15" customHeight="1" x14ac:dyDescent="0.25">
      <c r="A2" s="717" t="s">
        <v>0</v>
      </c>
      <c r="B2" s="720" t="s">
        <v>1</v>
      </c>
      <c r="C2" s="723" t="s">
        <v>2</v>
      </c>
      <c r="D2" s="724"/>
      <c r="E2" s="724"/>
      <c r="F2" s="725"/>
      <c r="G2" s="726" t="s">
        <v>3</v>
      </c>
      <c r="H2" s="729" t="s">
        <v>4</v>
      </c>
      <c r="I2" s="730"/>
      <c r="J2" s="730"/>
      <c r="K2" s="730"/>
      <c r="L2" s="730"/>
      <c r="M2" s="731"/>
      <c r="N2" s="732" t="s">
        <v>5</v>
      </c>
      <c r="O2" s="733"/>
      <c r="P2" s="733"/>
      <c r="Q2" s="733"/>
      <c r="R2" s="733"/>
      <c r="S2" s="734"/>
    </row>
    <row r="3" spans="1:19" ht="15" customHeight="1" thickBot="1" x14ac:dyDescent="0.3">
      <c r="A3" s="718"/>
      <c r="B3" s="721"/>
      <c r="C3" s="738" t="s">
        <v>6</v>
      </c>
      <c r="D3" s="741" t="s">
        <v>7</v>
      </c>
      <c r="E3" s="744" t="s">
        <v>8</v>
      </c>
      <c r="F3" s="745"/>
      <c r="G3" s="727"/>
      <c r="H3" s="774" t="s">
        <v>9</v>
      </c>
      <c r="I3" s="755" t="s">
        <v>10</v>
      </c>
      <c r="J3" s="756"/>
      <c r="K3" s="756"/>
      <c r="L3" s="757"/>
      <c r="M3" s="749" t="s">
        <v>11</v>
      </c>
      <c r="N3" s="735"/>
      <c r="O3" s="736"/>
      <c r="P3" s="736"/>
      <c r="Q3" s="736"/>
      <c r="R3" s="736"/>
      <c r="S3" s="737"/>
    </row>
    <row r="4" spans="1:19" ht="15" customHeight="1" thickBot="1" x14ac:dyDescent="0.3">
      <c r="A4" s="718"/>
      <c r="B4" s="721"/>
      <c r="C4" s="739"/>
      <c r="D4" s="742"/>
      <c r="E4" s="741" t="s">
        <v>12</v>
      </c>
      <c r="F4" s="752" t="s">
        <v>13</v>
      </c>
      <c r="G4" s="727"/>
      <c r="H4" s="775"/>
      <c r="I4" s="746" t="s">
        <v>14</v>
      </c>
      <c r="J4" s="746" t="s">
        <v>15</v>
      </c>
      <c r="K4" s="746" t="s">
        <v>16</v>
      </c>
      <c r="L4" s="746" t="s">
        <v>17</v>
      </c>
      <c r="M4" s="750"/>
      <c r="N4" s="760" t="s">
        <v>18</v>
      </c>
      <c r="O4" s="761"/>
      <c r="P4" s="762"/>
      <c r="Q4" s="760" t="s">
        <v>19</v>
      </c>
      <c r="R4" s="761"/>
      <c r="S4" s="762"/>
    </row>
    <row r="5" spans="1:19" ht="15" customHeight="1" thickBot="1" x14ac:dyDescent="0.3">
      <c r="A5" s="718"/>
      <c r="B5" s="721"/>
      <c r="C5" s="739"/>
      <c r="D5" s="742"/>
      <c r="E5" s="742"/>
      <c r="F5" s="753"/>
      <c r="G5" s="727"/>
      <c r="H5" s="775"/>
      <c r="I5" s="747"/>
      <c r="J5" s="747"/>
      <c r="K5" s="747"/>
      <c r="L5" s="747"/>
      <c r="M5" s="750"/>
      <c r="N5" s="1">
        <v>1</v>
      </c>
      <c r="O5" s="412" t="s">
        <v>20</v>
      </c>
      <c r="P5" s="2" t="s">
        <v>21</v>
      </c>
      <c r="Q5" s="1">
        <v>3</v>
      </c>
      <c r="R5" s="412" t="s">
        <v>22</v>
      </c>
      <c r="S5" s="3" t="s">
        <v>23</v>
      </c>
    </row>
    <row r="6" spans="1:19" ht="15" customHeight="1" thickBot="1" x14ac:dyDescent="0.3">
      <c r="A6" s="718"/>
      <c r="B6" s="721"/>
      <c r="C6" s="739"/>
      <c r="D6" s="742"/>
      <c r="E6" s="742"/>
      <c r="F6" s="753"/>
      <c r="G6" s="727"/>
      <c r="H6" s="775"/>
      <c r="I6" s="747"/>
      <c r="J6" s="747"/>
      <c r="K6" s="747"/>
      <c r="L6" s="747"/>
      <c r="M6" s="750"/>
      <c r="N6" s="760" t="s">
        <v>24</v>
      </c>
      <c r="O6" s="761"/>
      <c r="P6" s="761"/>
      <c r="Q6" s="761"/>
      <c r="R6" s="761"/>
      <c r="S6" s="762"/>
    </row>
    <row r="7" spans="1:19" ht="15" customHeight="1" thickBot="1" x14ac:dyDescent="0.3">
      <c r="A7" s="719"/>
      <c r="B7" s="722"/>
      <c r="C7" s="740"/>
      <c r="D7" s="743"/>
      <c r="E7" s="743"/>
      <c r="F7" s="754"/>
      <c r="G7" s="728"/>
      <c r="H7" s="776"/>
      <c r="I7" s="748"/>
      <c r="J7" s="748"/>
      <c r="K7" s="748"/>
      <c r="L7" s="748"/>
      <c r="M7" s="751"/>
      <c r="N7" s="1">
        <v>15</v>
      </c>
      <c r="O7" s="412">
        <v>9</v>
      </c>
      <c r="P7" s="3">
        <v>9</v>
      </c>
      <c r="Q7" s="1">
        <v>15</v>
      </c>
      <c r="R7" s="412">
        <v>9</v>
      </c>
      <c r="S7" s="3">
        <v>8</v>
      </c>
    </row>
    <row r="8" spans="1:19" ht="15" customHeight="1" thickBot="1" x14ac:dyDescent="0.35">
      <c r="A8" s="4">
        <v>1</v>
      </c>
      <c r="B8" s="5">
        <v>2</v>
      </c>
      <c r="C8" s="346">
        <v>3</v>
      </c>
      <c r="D8" s="347">
        <v>4</v>
      </c>
      <c r="E8" s="346">
        <v>5</v>
      </c>
      <c r="F8" s="347">
        <v>6</v>
      </c>
      <c r="G8" s="4">
        <v>7</v>
      </c>
      <c r="H8" s="5">
        <v>8</v>
      </c>
      <c r="I8" s="4">
        <v>9</v>
      </c>
      <c r="J8" s="5">
        <v>10</v>
      </c>
      <c r="K8" s="4">
        <v>11</v>
      </c>
      <c r="L8" s="5">
        <v>12</v>
      </c>
      <c r="M8" s="4">
        <v>13</v>
      </c>
      <c r="N8" s="5">
        <v>14</v>
      </c>
      <c r="O8" s="4">
        <v>15</v>
      </c>
      <c r="P8" s="5">
        <v>16</v>
      </c>
      <c r="Q8" s="4">
        <v>17</v>
      </c>
      <c r="R8" s="5">
        <v>18</v>
      </c>
      <c r="S8" s="4">
        <v>19</v>
      </c>
    </row>
    <row r="9" spans="1:19" ht="15" customHeight="1" thickBot="1" x14ac:dyDescent="0.3">
      <c r="A9" s="770" t="s">
        <v>25</v>
      </c>
      <c r="B9" s="771"/>
      <c r="C9" s="772"/>
      <c r="D9" s="772"/>
      <c r="E9" s="772"/>
      <c r="F9" s="772"/>
      <c r="G9" s="772"/>
      <c r="H9" s="772"/>
      <c r="I9" s="772"/>
      <c r="J9" s="772"/>
      <c r="K9" s="772"/>
      <c r="L9" s="772"/>
      <c r="M9" s="772"/>
      <c r="N9" s="771"/>
      <c r="O9" s="771"/>
      <c r="P9" s="771"/>
      <c r="Q9" s="771"/>
      <c r="R9" s="771"/>
      <c r="S9" s="773"/>
    </row>
    <row r="10" spans="1:19" ht="15" customHeight="1" thickBot="1" x14ac:dyDescent="0.3">
      <c r="A10" s="763" t="s">
        <v>26</v>
      </c>
      <c r="B10" s="764"/>
      <c r="C10" s="764"/>
      <c r="D10" s="764"/>
      <c r="E10" s="764"/>
      <c r="F10" s="764"/>
      <c r="G10" s="764"/>
      <c r="H10" s="764"/>
      <c r="I10" s="764"/>
      <c r="J10" s="764"/>
      <c r="K10" s="764"/>
      <c r="L10" s="764"/>
      <c r="M10" s="764"/>
      <c r="N10" s="764"/>
      <c r="O10" s="764"/>
      <c r="P10" s="764"/>
      <c r="Q10" s="764"/>
      <c r="R10" s="764"/>
      <c r="S10" s="765"/>
    </row>
    <row r="11" spans="1:19" ht="15" customHeight="1" thickBot="1" x14ac:dyDescent="0.3">
      <c r="A11" s="6" t="s">
        <v>27</v>
      </c>
      <c r="B11" s="352" t="s">
        <v>195</v>
      </c>
      <c r="C11" s="41"/>
      <c r="D11" s="42"/>
      <c r="E11" s="42"/>
      <c r="F11" s="281"/>
      <c r="G11" s="354">
        <v>5</v>
      </c>
      <c r="H11" s="355">
        <f>G11*30</f>
        <v>150</v>
      </c>
      <c r="I11" s="53"/>
      <c r="J11" s="54"/>
      <c r="K11" s="54"/>
      <c r="L11" s="54"/>
      <c r="M11" s="117"/>
      <c r="N11" s="45"/>
      <c r="O11" s="46"/>
      <c r="P11" s="47"/>
      <c r="Q11" s="45"/>
      <c r="R11" s="46"/>
      <c r="S11" s="139"/>
    </row>
    <row r="12" spans="1:19" ht="15" customHeight="1" thickBot="1" x14ac:dyDescent="0.3">
      <c r="A12" s="6" t="s">
        <v>28</v>
      </c>
      <c r="B12" s="353" t="s">
        <v>198</v>
      </c>
      <c r="C12" s="7"/>
      <c r="D12" s="8"/>
      <c r="E12" s="8"/>
      <c r="F12" s="9"/>
      <c r="G12" s="356">
        <v>5</v>
      </c>
      <c r="H12" s="357">
        <f>G12*30</f>
        <v>150</v>
      </c>
      <c r="I12" s="10"/>
      <c r="J12" s="11"/>
      <c r="K12" s="11"/>
      <c r="L12" s="11"/>
      <c r="M12" s="12"/>
      <c r="N12" s="13"/>
      <c r="O12" s="14"/>
      <c r="P12" s="15"/>
      <c r="Q12" s="16"/>
      <c r="R12" s="17"/>
      <c r="S12" s="18"/>
    </row>
    <row r="13" spans="1:19" ht="15" customHeight="1" thickBot="1" x14ac:dyDescent="0.3">
      <c r="A13" s="40" t="s">
        <v>29</v>
      </c>
      <c r="B13" s="358" t="s">
        <v>278</v>
      </c>
      <c r="C13" s="61"/>
      <c r="D13" s="69"/>
      <c r="E13" s="62"/>
      <c r="F13" s="63"/>
      <c r="G13" s="354">
        <v>3</v>
      </c>
      <c r="H13" s="357">
        <f t="shared" ref="H13" si="0">G13*30</f>
        <v>90</v>
      </c>
      <c r="I13" s="10"/>
      <c r="J13" s="70"/>
      <c r="K13" s="71"/>
      <c r="L13" s="71"/>
      <c r="M13" s="12"/>
      <c r="N13" s="64"/>
      <c r="O13" s="49"/>
      <c r="P13" s="65"/>
      <c r="Q13" s="64"/>
      <c r="R13" s="49"/>
      <c r="S13" s="66"/>
    </row>
    <row r="14" spans="1:19" ht="15" customHeight="1" thickBot="1" x14ac:dyDescent="0.3">
      <c r="A14" s="98" t="s">
        <v>30</v>
      </c>
      <c r="B14" s="60" t="s">
        <v>228</v>
      </c>
      <c r="C14" s="61"/>
      <c r="D14" s="69" t="s">
        <v>21</v>
      </c>
      <c r="E14" s="62"/>
      <c r="F14" s="63"/>
      <c r="G14" s="110">
        <v>3</v>
      </c>
      <c r="H14" s="79">
        <f t="shared" ref="H14:H16" si="1">G14*30</f>
        <v>90</v>
      </c>
      <c r="I14" s="10">
        <f t="shared" ref="I14" si="2">SUM(J14+K14+L14)</f>
        <v>36</v>
      </c>
      <c r="J14" s="111">
        <v>18</v>
      </c>
      <c r="K14" s="112"/>
      <c r="L14" s="112">
        <v>18</v>
      </c>
      <c r="M14" s="55">
        <f>H14-I14</f>
        <v>54</v>
      </c>
      <c r="N14" s="57"/>
      <c r="O14" s="58"/>
      <c r="P14" s="73">
        <v>4</v>
      </c>
      <c r="Q14" s="57"/>
      <c r="R14" s="58"/>
      <c r="S14" s="59"/>
    </row>
    <row r="15" spans="1:19" ht="15" customHeight="1" thickBot="1" x14ac:dyDescent="0.3">
      <c r="A15" s="40" t="s">
        <v>31</v>
      </c>
      <c r="B15" s="352" t="s">
        <v>196</v>
      </c>
      <c r="C15" s="41"/>
      <c r="D15" s="49"/>
      <c r="E15" s="50"/>
      <c r="F15" s="51"/>
      <c r="G15" s="354">
        <v>4</v>
      </c>
      <c r="H15" s="355">
        <f t="shared" si="1"/>
        <v>120</v>
      </c>
      <c r="I15" s="53"/>
      <c r="J15" s="54"/>
      <c r="K15" s="54"/>
      <c r="L15" s="54"/>
      <c r="M15" s="117"/>
      <c r="N15" s="45"/>
      <c r="O15" s="46"/>
      <c r="P15" s="47"/>
      <c r="Q15" s="41"/>
      <c r="R15" s="42"/>
      <c r="S15" s="48"/>
    </row>
    <row r="16" spans="1:19" ht="15" customHeight="1" thickBot="1" x14ac:dyDescent="0.3">
      <c r="A16" s="202" t="s">
        <v>32</v>
      </c>
      <c r="B16" s="367" t="s">
        <v>197</v>
      </c>
      <c r="C16" s="283"/>
      <c r="D16" s="284"/>
      <c r="E16" s="284"/>
      <c r="F16" s="368"/>
      <c r="G16" s="359">
        <v>3</v>
      </c>
      <c r="H16" s="406">
        <f t="shared" si="1"/>
        <v>90</v>
      </c>
      <c r="I16" s="307"/>
      <c r="J16" s="307"/>
      <c r="K16" s="307"/>
      <c r="L16" s="307"/>
      <c r="M16" s="134"/>
      <c r="N16" s="289"/>
      <c r="O16" s="285"/>
      <c r="P16" s="286"/>
      <c r="Q16" s="289"/>
      <c r="R16" s="285"/>
      <c r="S16" s="417"/>
    </row>
    <row r="17" spans="1:19" ht="15" customHeight="1" thickBot="1" x14ac:dyDescent="0.3">
      <c r="A17" s="40" t="s">
        <v>33</v>
      </c>
      <c r="B17" s="358" t="s">
        <v>199</v>
      </c>
      <c r="C17" s="67"/>
      <c r="D17" s="69"/>
      <c r="E17" s="62"/>
      <c r="F17" s="63"/>
      <c r="G17" s="354">
        <v>3</v>
      </c>
      <c r="H17" s="355">
        <f t="shared" ref="H17" si="3">G17*30</f>
        <v>90</v>
      </c>
      <c r="I17" s="53"/>
      <c r="J17" s="68"/>
      <c r="K17" s="68"/>
      <c r="L17" s="68"/>
      <c r="M17" s="117"/>
      <c r="N17" s="57"/>
      <c r="O17" s="58"/>
      <c r="P17" s="73"/>
      <c r="Q17" s="57"/>
      <c r="R17" s="58"/>
      <c r="S17" s="418"/>
    </row>
    <row r="18" spans="1:19" s="315" customFormat="1" ht="15" customHeight="1" thickBot="1" x14ac:dyDescent="0.3">
      <c r="A18" s="777" t="s">
        <v>194</v>
      </c>
      <c r="B18" s="778"/>
      <c r="C18" s="778"/>
      <c r="D18" s="778"/>
      <c r="E18" s="778"/>
      <c r="F18" s="779"/>
      <c r="G18" s="359">
        <f>SUM(G11+G12+G13+G15+G16+G17)</f>
        <v>23</v>
      </c>
      <c r="H18" s="448">
        <f>SUM(H11+H12+H13+H15+H16+H17)</f>
        <v>690</v>
      </c>
      <c r="I18" s="72"/>
      <c r="J18" s="72"/>
      <c r="K18" s="72"/>
      <c r="L18" s="72"/>
      <c r="M18" s="364"/>
      <c r="N18" s="361"/>
      <c r="O18" s="72"/>
      <c r="P18" s="362"/>
      <c r="Q18" s="363"/>
      <c r="R18" s="72"/>
      <c r="S18" s="364"/>
    </row>
    <row r="19" spans="1:19" s="315" customFormat="1" ht="15" customHeight="1" thickBot="1" x14ac:dyDescent="0.3">
      <c r="A19" s="758" t="s">
        <v>177</v>
      </c>
      <c r="B19" s="759"/>
      <c r="C19" s="759"/>
      <c r="D19" s="759"/>
      <c r="E19" s="759"/>
      <c r="F19" s="780"/>
      <c r="G19" s="74">
        <f t="shared" ref="G19:M19" si="4">SUM(G14)</f>
        <v>3</v>
      </c>
      <c r="H19" s="75">
        <f t="shared" si="4"/>
        <v>90</v>
      </c>
      <c r="I19" s="68">
        <f t="shared" si="4"/>
        <v>36</v>
      </c>
      <c r="J19" s="68">
        <f t="shared" si="4"/>
        <v>18</v>
      </c>
      <c r="K19" s="68">
        <f t="shared" si="4"/>
        <v>0</v>
      </c>
      <c r="L19" s="68">
        <f t="shared" si="4"/>
        <v>18</v>
      </c>
      <c r="M19" s="77">
        <f t="shared" si="4"/>
        <v>54</v>
      </c>
      <c r="N19" s="78">
        <f t="shared" ref="N19:S19" si="5">SUM(N11:N17)</f>
        <v>0</v>
      </c>
      <c r="O19" s="68">
        <f t="shared" si="5"/>
        <v>0</v>
      </c>
      <c r="P19" s="76">
        <f t="shared" si="5"/>
        <v>4</v>
      </c>
      <c r="Q19" s="75">
        <f t="shared" si="5"/>
        <v>0</v>
      </c>
      <c r="R19" s="68">
        <f t="shared" si="5"/>
        <v>0</v>
      </c>
      <c r="S19" s="77">
        <f t="shared" si="5"/>
        <v>0</v>
      </c>
    </row>
    <row r="20" spans="1:19" ht="15" customHeight="1" thickBot="1" x14ac:dyDescent="0.3">
      <c r="A20" s="758" t="s">
        <v>178</v>
      </c>
      <c r="B20" s="759"/>
      <c r="C20" s="759"/>
      <c r="D20" s="759"/>
      <c r="E20" s="759"/>
      <c r="F20" s="780"/>
      <c r="G20" s="74">
        <f>SUM(G18,G19)</f>
        <v>26</v>
      </c>
      <c r="H20" s="360">
        <f>SUM(H18,H19)</f>
        <v>780</v>
      </c>
      <c r="I20" s="311"/>
      <c r="J20" s="311"/>
      <c r="K20" s="311"/>
      <c r="L20" s="311"/>
      <c r="M20" s="312"/>
      <c r="N20" s="365"/>
      <c r="O20" s="311"/>
      <c r="P20" s="366"/>
      <c r="Q20" s="310"/>
      <c r="R20" s="311"/>
      <c r="S20" s="312"/>
    </row>
    <row r="21" spans="1:19" ht="15" customHeight="1" thickBot="1" x14ac:dyDescent="0.3">
      <c r="A21" s="781" t="s">
        <v>34</v>
      </c>
      <c r="B21" s="782"/>
      <c r="C21" s="782"/>
      <c r="D21" s="782"/>
      <c r="E21" s="782"/>
      <c r="F21" s="782"/>
      <c r="G21" s="782"/>
      <c r="H21" s="783"/>
      <c r="I21" s="783"/>
      <c r="J21" s="783"/>
      <c r="K21" s="783"/>
      <c r="L21" s="783"/>
      <c r="M21" s="783"/>
      <c r="N21" s="783"/>
      <c r="O21" s="783"/>
      <c r="P21" s="783"/>
      <c r="Q21" s="783"/>
      <c r="R21" s="783"/>
      <c r="S21" s="784"/>
    </row>
    <row r="22" spans="1:19" s="198" customFormat="1" ht="15" customHeight="1" thickBot="1" x14ac:dyDescent="0.3">
      <c r="A22" s="40" t="s">
        <v>35</v>
      </c>
      <c r="B22" s="288" t="s">
        <v>36</v>
      </c>
      <c r="C22" s="67"/>
      <c r="D22" s="69">
        <v>1</v>
      </c>
      <c r="E22" s="62"/>
      <c r="F22" s="63"/>
      <c r="G22" s="43">
        <v>3</v>
      </c>
      <c r="H22" s="79">
        <f t="shared" ref="H22" si="6">G22*30</f>
        <v>90</v>
      </c>
      <c r="I22" s="53">
        <f t="shared" ref="I22:I23" si="7">SUM(J22+K22+L22)</f>
        <v>30</v>
      </c>
      <c r="J22" s="70">
        <v>16</v>
      </c>
      <c r="K22" s="71"/>
      <c r="L22" s="71">
        <v>14</v>
      </c>
      <c r="M22" s="55">
        <f t="shared" ref="M22:M23" si="8">H22-I22</f>
        <v>60</v>
      </c>
      <c r="N22" s="61">
        <v>2</v>
      </c>
      <c r="O22" s="69"/>
      <c r="P22" s="80"/>
      <c r="Q22" s="81"/>
      <c r="R22" s="82"/>
      <c r="S22" s="83"/>
    </row>
    <row r="23" spans="1:19" ht="15" customHeight="1" thickBot="1" x14ac:dyDescent="0.3">
      <c r="A23" s="98" t="s">
        <v>37</v>
      </c>
      <c r="B23" s="100" t="s">
        <v>148</v>
      </c>
      <c r="C23" s="101"/>
      <c r="D23" s="449">
        <v>1</v>
      </c>
      <c r="E23" s="102"/>
      <c r="F23" s="103"/>
      <c r="G23" s="74">
        <v>4</v>
      </c>
      <c r="H23" s="79">
        <f>G23*30</f>
        <v>120</v>
      </c>
      <c r="I23" s="53">
        <f t="shared" si="7"/>
        <v>60</v>
      </c>
      <c r="J23" s="104">
        <v>30</v>
      </c>
      <c r="K23" s="105"/>
      <c r="L23" s="105">
        <v>30</v>
      </c>
      <c r="M23" s="55">
        <f t="shared" si="8"/>
        <v>60</v>
      </c>
      <c r="N23" s="106">
        <v>4</v>
      </c>
      <c r="O23" s="107"/>
      <c r="P23" s="108"/>
      <c r="Q23" s="106"/>
      <c r="R23" s="107"/>
      <c r="S23" s="109"/>
    </row>
    <row r="24" spans="1:19" ht="15" customHeight="1" thickBot="1" x14ac:dyDescent="0.3">
      <c r="A24" s="98" t="s">
        <v>38</v>
      </c>
      <c r="B24" s="358" t="s">
        <v>275</v>
      </c>
      <c r="C24" s="61"/>
      <c r="D24" s="69"/>
      <c r="E24" s="62"/>
      <c r="F24" s="63"/>
      <c r="G24" s="354">
        <v>5</v>
      </c>
      <c r="H24" s="479">
        <f t="shared" ref="H24:H48" si="9">G24*30</f>
        <v>150</v>
      </c>
      <c r="I24" s="53"/>
      <c r="J24" s="70"/>
      <c r="K24" s="71"/>
      <c r="L24" s="71"/>
      <c r="M24" s="55"/>
      <c r="N24" s="64"/>
      <c r="O24" s="49"/>
      <c r="P24" s="65"/>
      <c r="Q24" s="64"/>
      <c r="R24" s="49"/>
      <c r="S24" s="66"/>
    </row>
    <row r="25" spans="1:19" s="315" customFormat="1" ht="15" customHeight="1" x14ac:dyDescent="0.25">
      <c r="A25" s="88" t="s">
        <v>39</v>
      </c>
      <c r="B25" s="90" t="s">
        <v>231</v>
      </c>
      <c r="C25" s="7"/>
      <c r="D25" s="8"/>
      <c r="E25" s="8"/>
      <c r="F25" s="91"/>
      <c r="G25" s="86">
        <f>SUM(G26+G27+G28)</f>
        <v>12</v>
      </c>
      <c r="H25" s="199">
        <f t="shared" si="9"/>
        <v>360</v>
      </c>
      <c r="I25" s="10">
        <f t="shared" ref="I25:I28" si="10">SUM(J25+K25+L25)</f>
        <v>180</v>
      </c>
      <c r="J25" s="87">
        <f>SUM(J26+J27+J28)</f>
        <v>24</v>
      </c>
      <c r="K25" s="87"/>
      <c r="L25" s="87">
        <f>SUM(L26+L27+L28)</f>
        <v>156</v>
      </c>
      <c r="M25" s="12">
        <f t="shared" ref="M25" si="11">H25-I25</f>
        <v>180</v>
      </c>
      <c r="N25" s="13"/>
      <c r="O25" s="14"/>
      <c r="P25" s="15"/>
      <c r="Q25" s="16"/>
      <c r="R25" s="17"/>
      <c r="S25" s="18"/>
    </row>
    <row r="26" spans="1:19" ht="15" customHeight="1" x14ac:dyDescent="0.25">
      <c r="A26" s="92" t="s">
        <v>232</v>
      </c>
      <c r="B26" s="93" t="s">
        <v>157</v>
      </c>
      <c r="C26" s="20">
        <v>1</v>
      </c>
      <c r="D26" s="21"/>
      <c r="E26" s="22"/>
      <c r="F26" s="94"/>
      <c r="G26" s="95">
        <v>4</v>
      </c>
      <c r="H26" s="200">
        <f t="shared" si="9"/>
        <v>120</v>
      </c>
      <c r="I26" s="24">
        <f t="shared" si="10"/>
        <v>60</v>
      </c>
      <c r="J26" s="25">
        <v>8</v>
      </c>
      <c r="K26" s="25"/>
      <c r="L26" s="25">
        <v>52</v>
      </c>
      <c r="M26" s="26">
        <f>H26-I26</f>
        <v>60</v>
      </c>
      <c r="N26" s="27">
        <v>4</v>
      </c>
      <c r="O26" s="28"/>
      <c r="P26" s="29"/>
      <c r="Q26" s="20"/>
      <c r="R26" s="25"/>
      <c r="S26" s="30"/>
    </row>
    <row r="27" spans="1:19" ht="15" customHeight="1" x14ac:dyDescent="0.25">
      <c r="A27" s="92" t="s">
        <v>233</v>
      </c>
      <c r="B27" s="93" t="s">
        <v>158</v>
      </c>
      <c r="C27" s="20">
        <v>3</v>
      </c>
      <c r="D27" s="21"/>
      <c r="E27" s="22"/>
      <c r="F27" s="94"/>
      <c r="G27" s="95">
        <v>4</v>
      </c>
      <c r="H27" s="200">
        <f t="shared" si="9"/>
        <v>120</v>
      </c>
      <c r="I27" s="24">
        <f t="shared" si="10"/>
        <v>60</v>
      </c>
      <c r="J27" s="25">
        <v>8</v>
      </c>
      <c r="K27" s="25"/>
      <c r="L27" s="25">
        <v>52</v>
      </c>
      <c r="M27" s="26">
        <f>H27-I27</f>
        <v>60</v>
      </c>
      <c r="N27" s="27"/>
      <c r="O27" s="28"/>
      <c r="P27" s="29"/>
      <c r="Q27" s="20">
        <v>4</v>
      </c>
      <c r="R27" s="25"/>
      <c r="S27" s="30"/>
    </row>
    <row r="28" spans="1:19" ht="15" customHeight="1" thickBot="1" x14ac:dyDescent="0.3">
      <c r="A28" s="291" t="s">
        <v>234</v>
      </c>
      <c r="B28" s="96" t="s">
        <v>159</v>
      </c>
      <c r="C28" s="32">
        <v>1</v>
      </c>
      <c r="D28" s="33"/>
      <c r="E28" s="33"/>
      <c r="F28" s="39"/>
      <c r="G28" s="97">
        <v>4</v>
      </c>
      <c r="H28" s="201">
        <f t="shared" si="9"/>
        <v>120</v>
      </c>
      <c r="I28" s="35">
        <f t="shared" si="10"/>
        <v>60</v>
      </c>
      <c r="J28" s="36">
        <v>8</v>
      </c>
      <c r="K28" s="36"/>
      <c r="L28" s="36">
        <v>52</v>
      </c>
      <c r="M28" s="37">
        <f>H28-I28</f>
        <v>60</v>
      </c>
      <c r="N28" s="481">
        <v>4</v>
      </c>
      <c r="O28" s="450"/>
      <c r="P28" s="451"/>
      <c r="Q28" s="32"/>
      <c r="R28" s="36"/>
      <c r="S28" s="39"/>
    </row>
    <row r="29" spans="1:19" ht="15" customHeight="1" x14ac:dyDescent="0.25">
      <c r="A29" s="151" t="s">
        <v>40</v>
      </c>
      <c r="B29" s="152" t="s">
        <v>187</v>
      </c>
      <c r="C29" s="436"/>
      <c r="D29" s="434"/>
      <c r="E29" s="434"/>
      <c r="F29" s="452"/>
      <c r="G29" s="453">
        <f>SUM(G30:G34)</f>
        <v>18</v>
      </c>
      <c r="H29" s="454">
        <f t="shared" si="9"/>
        <v>540</v>
      </c>
      <c r="I29" s="10">
        <f>SUM(J29+K29+L29)</f>
        <v>130</v>
      </c>
      <c r="J29" s="87"/>
      <c r="K29" s="87"/>
      <c r="L29" s="87">
        <f>SUM(L30:L34)</f>
        <v>130</v>
      </c>
      <c r="M29" s="12">
        <f t="shared" ref="M29:M34" si="12">H29-I29</f>
        <v>410</v>
      </c>
      <c r="N29" s="153"/>
      <c r="O29" s="154"/>
      <c r="P29" s="155"/>
      <c r="Q29" s="156"/>
      <c r="R29" s="157"/>
      <c r="S29" s="158"/>
    </row>
    <row r="30" spans="1:19" ht="15" customHeight="1" x14ac:dyDescent="0.25">
      <c r="A30" s="159" t="s">
        <v>164</v>
      </c>
      <c r="B30" s="391" t="s">
        <v>201</v>
      </c>
      <c r="C30" s="439"/>
      <c r="D30" s="438"/>
      <c r="E30" s="438"/>
      <c r="F30" s="455"/>
      <c r="G30" s="456">
        <v>9</v>
      </c>
      <c r="H30" s="457">
        <f t="shared" si="9"/>
        <v>270</v>
      </c>
      <c r="I30" s="458"/>
      <c r="J30" s="459"/>
      <c r="K30" s="459"/>
      <c r="L30" s="459"/>
      <c r="M30" s="460"/>
      <c r="N30" s="385"/>
      <c r="O30" s="386"/>
      <c r="P30" s="387"/>
      <c r="Q30" s="388"/>
      <c r="R30" s="389"/>
      <c r="S30" s="390"/>
    </row>
    <row r="31" spans="1:19" s="315" customFormat="1" ht="15" customHeight="1" x14ac:dyDescent="0.25">
      <c r="A31" s="159" t="s">
        <v>165</v>
      </c>
      <c r="B31" s="89" t="s">
        <v>187</v>
      </c>
      <c r="C31" s="437"/>
      <c r="D31" s="435">
        <v>1</v>
      </c>
      <c r="E31" s="435"/>
      <c r="F31" s="461"/>
      <c r="G31" s="462">
        <v>2</v>
      </c>
      <c r="H31" s="160">
        <f t="shared" si="9"/>
        <v>60</v>
      </c>
      <c r="I31" s="24">
        <f t="shared" ref="I31:I34" si="13">SUM(J31+K31+L31)</f>
        <v>30</v>
      </c>
      <c r="J31" s="440"/>
      <c r="K31" s="440"/>
      <c r="L31" s="440">
        <v>30</v>
      </c>
      <c r="M31" s="161">
        <f t="shared" si="12"/>
        <v>30</v>
      </c>
      <c r="N31" s="162">
        <v>2</v>
      </c>
      <c r="O31" s="163"/>
      <c r="P31" s="164"/>
      <c r="Q31" s="165"/>
      <c r="R31" s="166"/>
      <c r="S31" s="167"/>
    </row>
    <row r="32" spans="1:19" s="315" customFormat="1" ht="15" customHeight="1" x14ac:dyDescent="0.25">
      <c r="A32" s="159" t="s">
        <v>166</v>
      </c>
      <c r="B32" s="89" t="s">
        <v>187</v>
      </c>
      <c r="C32" s="437"/>
      <c r="D32" s="435" t="s">
        <v>21</v>
      </c>
      <c r="E32" s="435"/>
      <c r="F32" s="461"/>
      <c r="G32" s="462">
        <v>2.5</v>
      </c>
      <c r="H32" s="160">
        <f t="shared" si="9"/>
        <v>75</v>
      </c>
      <c r="I32" s="24">
        <f t="shared" si="13"/>
        <v>36</v>
      </c>
      <c r="J32" s="440"/>
      <c r="K32" s="440"/>
      <c r="L32" s="440">
        <v>36</v>
      </c>
      <c r="M32" s="161">
        <f t="shared" si="12"/>
        <v>39</v>
      </c>
      <c r="N32" s="162"/>
      <c r="O32" s="163">
        <v>2</v>
      </c>
      <c r="P32" s="168">
        <v>2</v>
      </c>
      <c r="Q32" s="165"/>
      <c r="R32" s="166"/>
      <c r="S32" s="167"/>
    </row>
    <row r="33" spans="1:19" s="315" customFormat="1" ht="15" customHeight="1" x14ac:dyDescent="0.25">
      <c r="A33" s="159" t="s">
        <v>235</v>
      </c>
      <c r="B33" s="89" t="s">
        <v>187</v>
      </c>
      <c r="C33" s="437"/>
      <c r="D33" s="435">
        <v>3</v>
      </c>
      <c r="E33" s="435"/>
      <c r="F33" s="461"/>
      <c r="G33" s="462">
        <v>2</v>
      </c>
      <c r="H33" s="160">
        <f t="shared" si="9"/>
        <v>60</v>
      </c>
      <c r="I33" s="24">
        <f t="shared" si="13"/>
        <v>30</v>
      </c>
      <c r="J33" s="440"/>
      <c r="K33" s="440"/>
      <c r="L33" s="440">
        <v>30</v>
      </c>
      <c r="M33" s="161">
        <f t="shared" si="12"/>
        <v>30</v>
      </c>
      <c r="N33" s="162"/>
      <c r="O33" s="163"/>
      <c r="P33" s="164"/>
      <c r="Q33" s="169">
        <v>2</v>
      </c>
      <c r="R33" s="166"/>
      <c r="S33" s="167"/>
    </row>
    <row r="34" spans="1:19" s="198" customFormat="1" ht="15" customHeight="1" thickBot="1" x14ac:dyDescent="0.3">
      <c r="A34" s="159" t="s">
        <v>236</v>
      </c>
      <c r="B34" s="89" t="s">
        <v>187</v>
      </c>
      <c r="C34" s="437"/>
      <c r="D34" s="435" t="s">
        <v>23</v>
      </c>
      <c r="E34" s="435"/>
      <c r="F34" s="461"/>
      <c r="G34" s="462">
        <v>2.5</v>
      </c>
      <c r="H34" s="160">
        <f t="shared" si="9"/>
        <v>75</v>
      </c>
      <c r="I34" s="24">
        <f t="shared" si="13"/>
        <v>34</v>
      </c>
      <c r="J34" s="440"/>
      <c r="K34" s="440"/>
      <c r="L34" s="440">
        <v>34</v>
      </c>
      <c r="M34" s="161">
        <f t="shared" si="12"/>
        <v>41</v>
      </c>
      <c r="N34" s="162"/>
      <c r="O34" s="163"/>
      <c r="P34" s="168"/>
      <c r="Q34" s="165"/>
      <c r="R34" s="163">
        <v>2</v>
      </c>
      <c r="S34" s="170">
        <v>2</v>
      </c>
    </row>
    <row r="35" spans="1:19" s="315" customFormat="1" ht="15" customHeight="1" thickBot="1" x14ac:dyDescent="0.3">
      <c r="A35" s="40" t="s">
        <v>41</v>
      </c>
      <c r="B35" s="358" t="s">
        <v>268</v>
      </c>
      <c r="C35" s="67"/>
      <c r="D35" s="62"/>
      <c r="E35" s="62"/>
      <c r="F35" s="63"/>
      <c r="G35" s="354">
        <v>4</v>
      </c>
      <c r="H35" s="479">
        <f t="shared" si="9"/>
        <v>120</v>
      </c>
      <c r="I35" s="53"/>
      <c r="J35" s="70"/>
      <c r="K35" s="71"/>
      <c r="L35" s="71"/>
      <c r="M35" s="55"/>
      <c r="N35" s="64"/>
      <c r="O35" s="49"/>
      <c r="P35" s="65"/>
      <c r="Q35" s="64"/>
      <c r="R35" s="49"/>
      <c r="S35" s="139"/>
    </row>
    <row r="36" spans="1:19" s="315" customFormat="1" ht="15" customHeight="1" thickBot="1" x14ac:dyDescent="0.3">
      <c r="A36" s="40" t="s">
        <v>42</v>
      </c>
      <c r="B36" s="358" t="s">
        <v>212</v>
      </c>
      <c r="C36" s="61"/>
      <c r="D36" s="62"/>
      <c r="E36" s="62"/>
      <c r="F36" s="63"/>
      <c r="G36" s="354">
        <v>5</v>
      </c>
      <c r="H36" s="355">
        <f t="shared" si="9"/>
        <v>150</v>
      </c>
      <c r="I36" s="53"/>
      <c r="J36" s="53"/>
      <c r="K36" s="53"/>
      <c r="L36" s="53"/>
      <c r="M36" s="117"/>
      <c r="N36" s="64"/>
      <c r="O36" s="49"/>
      <c r="P36" s="65"/>
      <c r="Q36" s="64"/>
      <c r="R36" s="49"/>
      <c r="S36" s="66"/>
    </row>
    <row r="37" spans="1:19" s="198" customFormat="1" ht="15" customHeight="1" thickBot="1" x14ac:dyDescent="0.3">
      <c r="A37" s="202" t="s">
        <v>43</v>
      </c>
      <c r="B37" s="419" t="s">
        <v>213</v>
      </c>
      <c r="C37" s="348"/>
      <c r="D37" s="102"/>
      <c r="E37" s="102"/>
      <c r="F37" s="103"/>
      <c r="G37" s="359">
        <v>5</v>
      </c>
      <c r="H37" s="463">
        <f t="shared" si="9"/>
        <v>150</v>
      </c>
      <c r="I37" s="44"/>
      <c r="J37" s="44"/>
      <c r="K37" s="44"/>
      <c r="L37" s="44"/>
      <c r="M37" s="308"/>
      <c r="N37" s="106"/>
      <c r="O37" s="107"/>
      <c r="P37" s="108"/>
      <c r="Q37" s="106"/>
      <c r="R37" s="107"/>
      <c r="S37" s="417"/>
    </row>
    <row r="38" spans="1:19" ht="15" customHeight="1" thickBot="1" x14ac:dyDescent="0.3">
      <c r="A38" s="40" t="s">
        <v>44</v>
      </c>
      <c r="B38" s="358" t="s">
        <v>269</v>
      </c>
      <c r="C38" s="67"/>
      <c r="D38" s="62"/>
      <c r="E38" s="62"/>
      <c r="F38" s="63"/>
      <c r="G38" s="354">
        <v>5</v>
      </c>
      <c r="H38" s="479">
        <f t="shared" si="9"/>
        <v>150</v>
      </c>
      <c r="I38" s="53"/>
      <c r="J38" s="70"/>
      <c r="K38" s="71"/>
      <c r="L38" s="71"/>
      <c r="M38" s="55"/>
      <c r="N38" s="64"/>
      <c r="O38" s="49"/>
      <c r="P38" s="65"/>
      <c r="Q38" s="64"/>
      <c r="R38" s="49"/>
      <c r="S38" s="139"/>
    </row>
    <row r="39" spans="1:19" ht="15" customHeight="1" thickBot="1" x14ac:dyDescent="0.3">
      <c r="A39" s="287" t="s">
        <v>46</v>
      </c>
      <c r="B39" s="352" t="s">
        <v>270</v>
      </c>
      <c r="C39" s="41"/>
      <c r="D39" s="49"/>
      <c r="E39" s="50"/>
      <c r="F39" s="51"/>
      <c r="G39" s="354">
        <v>7</v>
      </c>
      <c r="H39" s="479">
        <f t="shared" si="9"/>
        <v>210</v>
      </c>
      <c r="I39" s="53"/>
      <c r="J39" s="54"/>
      <c r="K39" s="54"/>
      <c r="L39" s="54"/>
      <c r="M39" s="117"/>
      <c r="N39" s="140"/>
      <c r="O39" s="46"/>
      <c r="P39" s="47"/>
      <c r="Q39" s="41"/>
      <c r="R39" s="42"/>
      <c r="S39" s="48"/>
    </row>
    <row r="40" spans="1:19" s="315" customFormat="1" ht="15" customHeight="1" x14ac:dyDescent="0.25">
      <c r="A40" s="88" t="s">
        <v>48</v>
      </c>
      <c r="B40" s="90" t="s">
        <v>45</v>
      </c>
      <c r="C40" s="7"/>
      <c r="D40" s="8"/>
      <c r="E40" s="8"/>
      <c r="F40" s="91"/>
      <c r="G40" s="86">
        <f>SUM(G41:G42)</f>
        <v>6</v>
      </c>
      <c r="H40" s="199">
        <f t="shared" si="9"/>
        <v>180</v>
      </c>
      <c r="I40" s="10">
        <f>SUM(I41:I42)</f>
        <v>84</v>
      </c>
      <c r="J40" s="10">
        <f t="shared" ref="J40:M40" si="14">SUM(J41:J42)</f>
        <v>34</v>
      </c>
      <c r="K40" s="10">
        <f t="shared" si="14"/>
        <v>0</v>
      </c>
      <c r="L40" s="10">
        <f t="shared" si="14"/>
        <v>50</v>
      </c>
      <c r="M40" s="12">
        <f t="shared" si="14"/>
        <v>96</v>
      </c>
      <c r="N40" s="16"/>
      <c r="O40" s="17"/>
      <c r="P40" s="18"/>
      <c r="Q40" s="16"/>
      <c r="R40" s="17"/>
      <c r="S40" s="18"/>
    </row>
    <row r="41" spans="1:19" s="315" customFormat="1" ht="15" customHeight="1" x14ac:dyDescent="0.25">
      <c r="A41" s="92" t="s">
        <v>167</v>
      </c>
      <c r="B41" s="93" t="s">
        <v>45</v>
      </c>
      <c r="C41" s="20" t="s">
        <v>21</v>
      </c>
      <c r="D41" s="22"/>
      <c r="E41" s="22"/>
      <c r="F41" s="94"/>
      <c r="G41" s="95">
        <v>5</v>
      </c>
      <c r="H41" s="200">
        <f t="shared" si="9"/>
        <v>150</v>
      </c>
      <c r="I41" s="24">
        <f t="shared" ref="I41:I42" si="15">SUM(J41+K41+L41)</f>
        <v>66</v>
      </c>
      <c r="J41" s="25">
        <v>34</v>
      </c>
      <c r="K41" s="25"/>
      <c r="L41" s="25">
        <v>32</v>
      </c>
      <c r="M41" s="26">
        <f t="shared" ref="M41:M48" si="16">H41-I41</f>
        <v>84</v>
      </c>
      <c r="N41" s="20">
        <v>2</v>
      </c>
      <c r="O41" s="25">
        <v>2</v>
      </c>
      <c r="P41" s="30">
        <v>2</v>
      </c>
      <c r="Q41" s="20"/>
      <c r="R41" s="25"/>
      <c r="S41" s="30"/>
    </row>
    <row r="42" spans="1:19" s="198" customFormat="1" ht="15" customHeight="1" thickBot="1" x14ac:dyDescent="0.3">
      <c r="A42" s="291" t="s">
        <v>168</v>
      </c>
      <c r="B42" s="96" t="s">
        <v>153</v>
      </c>
      <c r="C42" s="32"/>
      <c r="D42" s="33"/>
      <c r="E42" s="33"/>
      <c r="F42" s="39" t="s">
        <v>21</v>
      </c>
      <c r="G42" s="97">
        <v>1</v>
      </c>
      <c r="H42" s="201">
        <f t="shared" si="9"/>
        <v>30</v>
      </c>
      <c r="I42" s="35">
        <f t="shared" si="15"/>
        <v>18</v>
      </c>
      <c r="J42" s="36"/>
      <c r="K42" s="36"/>
      <c r="L42" s="36">
        <v>18</v>
      </c>
      <c r="M42" s="37">
        <f t="shared" si="16"/>
        <v>12</v>
      </c>
      <c r="N42" s="32"/>
      <c r="O42" s="36"/>
      <c r="P42" s="39">
        <v>2</v>
      </c>
      <c r="Q42" s="32"/>
      <c r="R42" s="36"/>
      <c r="S42" s="39"/>
    </row>
    <row r="43" spans="1:19" ht="15" customHeight="1" thickBot="1" x14ac:dyDescent="0.3">
      <c r="A43" s="287" t="s">
        <v>49</v>
      </c>
      <c r="B43" s="358" t="s">
        <v>271</v>
      </c>
      <c r="C43" s="61"/>
      <c r="D43" s="62"/>
      <c r="E43" s="62"/>
      <c r="F43" s="99"/>
      <c r="G43" s="354">
        <v>5</v>
      </c>
      <c r="H43" s="479">
        <f t="shared" si="9"/>
        <v>150</v>
      </c>
      <c r="I43" s="53"/>
      <c r="J43" s="70"/>
      <c r="K43" s="71"/>
      <c r="L43" s="71"/>
      <c r="M43" s="55"/>
      <c r="N43" s="64"/>
      <c r="O43" s="49"/>
      <c r="P43" s="66"/>
      <c r="Q43" s="64"/>
      <c r="R43" s="49"/>
      <c r="S43" s="66"/>
    </row>
    <row r="44" spans="1:19" s="315" customFormat="1" ht="15" customHeight="1" thickBot="1" x14ac:dyDescent="0.3">
      <c r="A44" s="40" t="s">
        <v>50</v>
      </c>
      <c r="B44" s="174" t="s">
        <v>237</v>
      </c>
      <c r="C44" s="41"/>
      <c r="D44" s="49" t="s">
        <v>21</v>
      </c>
      <c r="E44" s="50"/>
      <c r="F44" s="51"/>
      <c r="G44" s="43">
        <v>3</v>
      </c>
      <c r="H44" s="79">
        <f t="shared" si="9"/>
        <v>90</v>
      </c>
      <c r="I44" s="53">
        <f>SUM(J44+K44+L44)</f>
        <v>36</v>
      </c>
      <c r="J44" s="70">
        <v>18</v>
      </c>
      <c r="K44" s="71"/>
      <c r="L44" s="71">
        <v>18</v>
      </c>
      <c r="M44" s="55">
        <f t="shared" si="16"/>
        <v>54</v>
      </c>
      <c r="N44" s="41"/>
      <c r="O44" s="42"/>
      <c r="P44" s="48">
        <v>4</v>
      </c>
      <c r="Q44" s="41"/>
      <c r="R44" s="42"/>
      <c r="S44" s="48"/>
    </row>
    <row r="45" spans="1:19" s="315" customFormat="1" ht="15" customHeight="1" thickBot="1" x14ac:dyDescent="0.3">
      <c r="A45" s="464" t="s">
        <v>52</v>
      </c>
      <c r="B45" s="465" t="s">
        <v>151</v>
      </c>
      <c r="C45" s="466">
        <v>3</v>
      </c>
      <c r="D45" s="467"/>
      <c r="E45" s="468"/>
      <c r="F45" s="469"/>
      <c r="G45" s="470">
        <v>4</v>
      </c>
      <c r="H45" s="471">
        <f t="shared" si="9"/>
        <v>120</v>
      </c>
      <c r="I45" s="282">
        <f t="shared" ref="I45:I48" si="17">SUM(J45+K45+L45)</f>
        <v>60</v>
      </c>
      <c r="J45" s="472">
        <v>30</v>
      </c>
      <c r="K45" s="472"/>
      <c r="L45" s="472">
        <v>30</v>
      </c>
      <c r="M45" s="473">
        <f t="shared" si="16"/>
        <v>60</v>
      </c>
      <c r="N45" s="474"/>
      <c r="O45" s="442"/>
      <c r="P45" s="475"/>
      <c r="Q45" s="466">
        <v>4</v>
      </c>
      <c r="R45" s="441"/>
      <c r="S45" s="476"/>
    </row>
    <row r="46" spans="1:19" s="315" customFormat="1" ht="15" customHeight="1" x14ac:dyDescent="0.25">
      <c r="A46" s="88" t="s">
        <v>53</v>
      </c>
      <c r="B46" s="90" t="s">
        <v>47</v>
      </c>
      <c r="C46" s="7"/>
      <c r="D46" s="56"/>
      <c r="E46" s="8"/>
      <c r="F46" s="91"/>
      <c r="G46" s="297">
        <f>SUM(G47+G48)</f>
        <v>10</v>
      </c>
      <c r="H46" s="199">
        <f t="shared" si="9"/>
        <v>300</v>
      </c>
      <c r="I46" s="10">
        <f t="shared" si="17"/>
        <v>144</v>
      </c>
      <c r="J46" s="87">
        <f>SUM(J47+J48)</f>
        <v>64</v>
      </c>
      <c r="K46" s="87"/>
      <c r="L46" s="87">
        <f>SUM(L47+L48)</f>
        <v>80</v>
      </c>
      <c r="M46" s="12">
        <f t="shared" si="16"/>
        <v>156</v>
      </c>
      <c r="N46" s="292"/>
      <c r="O46" s="293"/>
      <c r="P46" s="294"/>
      <c r="Q46" s="422"/>
      <c r="R46" s="14"/>
      <c r="S46" s="295"/>
    </row>
    <row r="47" spans="1:19" s="198" customFormat="1" ht="15" customHeight="1" x14ac:dyDescent="0.25">
      <c r="A47" s="92" t="s">
        <v>223</v>
      </c>
      <c r="B47" s="93" t="s">
        <v>47</v>
      </c>
      <c r="C47" s="20" t="s">
        <v>23</v>
      </c>
      <c r="D47" s="21">
        <v>3</v>
      </c>
      <c r="E47" s="22"/>
      <c r="F47" s="94"/>
      <c r="G47" s="95">
        <v>9</v>
      </c>
      <c r="H47" s="200">
        <f t="shared" si="9"/>
        <v>270</v>
      </c>
      <c r="I47" s="24">
        <f t="shared" si="17"/>
        <v>128</v>
      </c>
      <c r="J47" s="25">
        <v>64</v>
      </c>
      <c r="K47" s="25"/>
      <c r="L47" s="25">
        <v>64</v>
      </c>
      <c r="M47" s="26">
        <f t="shared" si="16"/>
        <v>142</v>
      </c>
      <c r="N47" s="27"/>
      <c r="O47" s="28"/>
      <c r="P47" s="29"/>
      <c r="Q47" s="423">
        <v>4</v>
      </c>
      <c r="R47" s="25">
        <v>4</v>
      </c>
      <c r="S47" s="30">
        <v>4</v>
      </c>
    </row>
    <row r="48" spans="1:19" s="315" customFormat="1" ht="15" customHeight="1" thickBot="1" x14ac:dyDescent="0.3">
      <c r="A48" s="291" t="s">
        <v>238</v>
      </c>
      <c r="B48" s="96" t="s">
        <v>152</v>
      </c>
      <c r="C48" s="32"/>
      <c r="D48" s="33"/>
      <c r="E48" s="33"/>
      <c r="F48" s="480" t="s">
        <v>23</v>
      </c>
      <c r="G48" s="97">
        <v>1</v>
      </c>
      <c r="H48" s="201">
        <f t="shared" si="9"/>
        <v>30</v>
      </c>
      <c r="I48" s="35">
        <f t="shared" si="17"/>
        <v>16</v>
      </c>
      <c r="J48" s="36"/>
      <c r="K48" s="36"/>
      <c r="L48" s="36">
        <v>16</v>
      </c>
      <c r="M48" s="37">
        <f t="shared" si="16"/>
        <v>14</v>
      </c>
      <c r="N48" s="296"/>
      <c r="O48" s="36"/>
      <c r="P48" s="38"/>
      <c r="Q48" s="32"/>
      <c r="R48" s="36"/>
      <c r="S48" s="39">
        <v>2</v>
      </c>
    </row>
    <row r="49" spans="1:19" ht="15" customHeight="1" thickBot="1" x14ac:dyDescent="0.3">
      <c r="A49" s="287" t="s">
        <v>54</v>
      </c>
      <c r="B49" s="352" t="s">
        <v>272</v>
      </c>
      <c r="C49" s="41"/>
      <c r="D49" s="49"/>
      <c r="E49" s="50"/>
      <c r="F49" s="51"/>
      <c r="G49" s="354">
        <v>7</v>
      </c>
      <c r="H49" s="479">
        <f>G49*30</f>
        <v>210</v>
      </c>
      <c r="I49" s="53"/>
      <c r="J49" s="54"/>
      <c r="K49" s="54"/>
      <c r="L49" s="54"/>
      <c r="M49" s="117"/>
      <c r="N49" s="140"/>
      <c r="O49" s="46"/>
      <c r="P49" s="47"/>
      <c r="Q49" s="45"/>
      <c r="R49" s="42"/>
      <c r="S49" s="48"/>
    </row>
    <row r="50" spans="1:19" ht="15" customHeight="1" thickBot="1" x14ac:dyDescent="0.3">
      <c r="A50" s="40" t="s">
        <v>55</v>
      </c>
      <c r="B50" s="352" t="s">
        <v>273</v>
      </c>
      <c r="C50" s="67"/>
      <c r="D50" s="62"/>
      <c r="E50" s="62"/>
      <c r="F50" s="63"/>
      <c r="G50" s="354">
        <v>3</v>
      </c>
      <c r="H50" s="479">
        <f t="shared" ref="H50:H57" si="18">G50*30</f>
        <v>90</v>
      </c>
      <c r="I50" s="53"/>
      <c r="J50" s="70"/>
      <c r="K50" s="71"/>
      <c r="L50" s="71"/>
      <c r="M50" s="55"/>
      <c r="N50" s="64"/>
      <c r="O50" s="49"/>
      <c r="P50" s="65"/>
      <c r="Q50" s="41"/>
      <c r="R50" s="42"/>
      <c r="S50" s="48"/>
    </row>
    <row r="51" spans="1:19" s="315" customFormat="1" ht="15" customHeight="1" thickBot="1" x14ac:dyDescent="0.3">
      <c r="A51" s="40" t="s">
        <v>56</v>
      </c>
      <c r="B51" s="358" t="s">
        <v>274</v>
      </c>
      <c r="C51" s="41"/>
      <c r="D51" s="49"/>
      <c r="E51" s="50"/>
      <c r="F51" s="51"/>
      <c r="G51" s="354">
        <v>3</v>
      </c>
      <c r="H51" s="479">
        <f t="shared" si="18"/>
        <v>90</v>
      </c>
      <c r="I51" s="53"/>
      <c r="J51" s="54"/>
      <c r="K51" s="54"/>
      <c r="L51" s="54"/>
      <c r="M51" s="117"/>
      <c r="N51" s="140"/>
      <c r="O51" s="46"/>
      <c r="P51" s="47"/>
      <c r="Q51" s="41"/>
      <c r="R51" s="42"/>
      <c r="S51" s="48"/>
    </row>
    <row r="52" spans="1:19" s="198" customFormat="1" ht="15" customHeight="1" thickBot="1" x14ac:dyDescent="0.3">
      <c r="A52" s="98" t="s">
        <v>154</v>
      </c>
      <c r="B52" s="60" t="s">
        <v>156</v>
      </c>
      <c r="C52" s="61">
        <v>3</v>
      </c>
      <c r="D52" s="69"/>
      <c r="E52" s="62"/>
      <c r="F52" s="63"/>
      <c r="G52" s="43">
        <v>4</v>
      </c>
      <c r="H52" s="79">
        <f t="shared" si="18"/>
        <v>120</v>
      </c>
      <c r="I52" s="53">
        <f t="shared" ref="I52:I56" si="19">SUM(J52+K52+L52)</f>
        <v>60</v>
      </c>
      <c r="J52" s="70">
        <v>30</v>
      </c>
      <c r="K52" s="71"/>
      <c r="L52" s="71">
        <v>30</v>
      </c>
      <c r="M52" s="55">
        <f t="shared" ref="M52" si="20">H52-I52</f>
        <v>60</v>
      </c>
      <c r="N52" s="64"/>
      <c r="O52" s="49"/>
      <c r="P52" s="65"/>
      <c r="Q52" s="64">
        <v>4</v>
      </c>
      <c r="R52" s="49"/>
      <c r="S52" s="66"/>
    </row>
    <row r="53" spans="1:19" s="315" customFormat="1" ht="15" customHeight="1" thickBot="1" x14ac:dyDescent="0.3">
      <c r="A53" s="98" t="s">
        <v>163</v>
      </c>
      <c r="B53" s="60" t="s">
        <v>149</v>
      </c>
      <c r="C53" s="61">
        <v>3</v>
      </c>
      <c r="D53" s="69"/>
      <c r="E53" s="62"/>
      <c r="F53" s="63"/>
      <c r="G53" s="43">
        <v>4</v>
      </c>
      <c r="H53" s="79">
        <f t="shared" si="18"/>
        <v>120</v>
      </c>
      <c r="I53" s="53">
        <f t="shared" si="19"/>
        <v>60</v>
      </c>
      <c r="J53" s="70">
        <v>30</v>
      </c>
      <c r="K53" s="71"/>
      <c r="L53" s="71">
        <v>30</v>
      </c>
      <c r="M53" s="55">
        <f>H53-I53</f>
        <v>60</v>
      </c>
      <c r="N53" s="64"/>
      <c r="O53" s="49"/>
      <c r="P53" s="65"/>
      <c r="Q53" s="64">
        <v>4</v>
      </c>
      <c r="R53" s="49"/>
      <c r="S53" s="66"/>
    </row>
    <row r="54" spans="1:19" s="315" customFormat="1" ht="15" customHeight="1" thickBot="1" x14ac:dyDescent="0.3">
      <c r="A54" s="98" t="s">
        <v>239</v>
      </c>
      <c r="B54" s="60" t="s">
        <v>230</v>
      </c>
      <c r="C54" s="61"/>
      <c r="D54" s="69" t="s">
        <v>22</v>
      </c>
      <c r="E54" s="62"/>
      <c r="F54" s="63"/>
      <c r="G54" s="43">
        <v>3</v>
      </c>
      <c r="H54" s="79">
        <f t="shared" si="18"/>
        <v>90</v>
      </c>
      <c r="I54" s="53">
        <f t="shared" si="19"/>
        <v>36</v>
      </c>
      <c r="J54" s="70">
        <v>18</v>
      </c>
      <c r="K54" s="71"/>
      <c r="L54" s="71">
        <v>18</v>
      </c>
      <c r="M54" s="55">
        <f t="shared" ref="M54" si="21">H54-I54</f>
        <v>54</v>
      </c>
      <c r="N54" s="64"/>
      <c r="O54" s="49"/>
      <c r="P54" s="65"/>
      <c r="Q54" s="64"/>
      <c r="R54" s="49">
        <v>4</v>
      </c>
      <c r="S54" s="66"/>
    </row>
    <row r="55" spans="1:19" ht="15" customHeight="1" thickBot="1" x14ac:dyDescent="0.3">
      <c r="A55" s="98" t="s">
        <v>240</v>
      </c>
      <c r="B55" s="60" t="s">
        <v>150</v>
      </c>
      <c r="C55" s="61" t="s">
        <v>23</v>
      </c>
      <c r="D55" s="69"/>
      <c r="E55" s="62"/>
      <c r="F55" s="63"/>
      <c r="G55" s="43">
        <v>4</v>
      </c>
      <c r="H55" s="79">
        <f t="shared" si="18"/>
        <v>120</v>
      </c>
      <c r="I55" s="53">
        <f t="shared" si="19"/>
        <v>52</v>
      </c>
      <c r="J55" s="70">
        <v>26</v>
      </c>
      <c r="K55" s="71"/>
      <c r="L55" s="71">
        <v>26</v>
      </c>
      <c r="M55" s="55">
        <f>H55-I55</f>
        <v>68</v>
      </c>
      <c r="N55" s="64"/>
      <c r="O55" s="49"/>
      <c r="P55" s="65"/>
      <c r="Q55" s="64"/>
      <c r="R55" s="49">
        <v>4</v>
      </c>
      <c r="S55" s="66">
        <v>2</v>
      </c>
    </row>
    <row r="56" spans="1:19" ht="15" customHeight="1" thickBot="1" x14ac:dyDescent="0.3">
      <c r="A56" s="98" t="s">
        <v>241</v>
      </c>
      <c r="B56" s="60" t="s">
        <v>51</v>
      </c>
      <c r="C56" s="61" t="s">
        <v>21</v>
      </c>
      <c r="D56" s="69"/>
      <c r="E56" s="62"/>
      <c r="F56" s="99"/>
      <c r="G56" s="43">
        <v>4</v>
      </c>
      <c r="H56" s="79">
        <f t="shared" si="18"/>
        <v>120</v>
      </c>
      <c r="I56" s="53">
        <f t="shared" si="19"/>
        <v>54</v>
      </c>
      <c r="J56" s="70">
        <v>28</v>
      </c>
      <c r="K56" s="71"/>
      <c r="L56" s="71">
        <v>26</v>
      </c>
      <c r="M56" s="55">
        <f>H56-I56</f>
        <v>66</v>
      </c>
      <c r="N56" s="64"/>
      <c r="O56" s="49">
        <v>4</v>
      </c>
      <c r="P56" s="66">
        <v>2</v>
      </c>
      <c r="Q56" s="392"/>
      <c r="R56" s="49"/>
      <c r="S56" s="66"/>
    </row>
    <row r="57" spans="1:19" ht="15" customHeight="1" thickBot="1" x14ac:dyDescent="0.3">
      <c r="A57" s="98" t="s">
        <v>242</v>
      </c>
      <c r="B57" s="60" t="s">
        <v>155</v>
      </c>
      <c r="C57" s="61"/>
      <c r="D57" s="69" t="s">
        <v>23</v>
      </c>
      <c r="E57" s="62"/>
      <c r="F57" s="63"/>
      <c r="G57" s="43">
        <v>3</v>
      </c>
      <c r="H57" s="79">
        <f t="shared" si="18"/>
        <v>90</v>
      </c>
      <c r="I57" s="53">
        <f>SUM(J57+K57+L57)</f>
        <v>32</v>
      </c>
      <c r="J57" s="70">
        <v>16</v>
      </c>
      <c r="K57" s="71"/>
      <c r="L57" s="71">
        <v>16</v>
      </c>
      <c r="M57" s="55">
        <f>H57-I57</f>
        <v>58</v>
      </c>
      <c r="N57" s="64"/>
      <c r="O57" s="49"/>
      <c r="P57" s="65"/>
      <c r="Q57" s="64"/>
      <c r="R57" s="49"/>
      <c r="S57" s="66">
        <v>4</v>
      </c>
    </row>
    <row r="58" spans="1:19" s="198" customFormat="1" ht="15" customHeight="1" thickBot="1" x14ac:dyDescent="0.3">
      <c r="A58" s="787" t="s">
        <v>202</v>
      </c>
      <c r="B58" s="788"/>
      <c r="C58" s="788"/>
      <c r="D58" s="788"/>
      <c r="E58" s="788"/>
      <c r="F58" s="788"/>
      <c r="G58" s="354">
        <f>SUM(G24+G30+G35+G36+G37+G38+G39+G43+G49+G50+G51)</f>
        <v>58</v>
      </c>
      <c r="H58" s="478">
        <f>SUM(H24+H30+H35+H36+H37+H38+H39+H43+H49+H50+H51)</f>
        <v>1740</v>
      </c>
      <c r="I58" s="72"/>
      <c r="J58" s="72"/>
      <c r="K58" s="72"/>
      <c r="L58" s="72"/>
      <c r="M58" s="364"/>
      <c r="N58" s="114"/>
      <c r="O58" s="114"/>
      <c r="P58" s="299"/>
      <c r="Q58" s="113"/>
      <c r="R58" s="114"/>
      <c r="S58" s="298"/>
    </row>
    <row r="59" spans="1:19" s="198" customFormat="1" ht="15" customHeight="1" thickBot="1" x14ac:dyDescent="0.3">
      <c r="A59" s="785" t="s">
        <v>181</v>
      </c>
      <c r="B59" s="786"/>
      <c r="C59" s="786"/>
      <c r="D59" s="786"/>
      <c r="E59" s="786"/>
      <c r="F59" s="786"/>
      <c r="G59" s="43">
        <f>SUM(G22+G23+G25+G31+G32+G33+G34+G40+G44+G45+G46+G52+G53+G54+G55+G56+G57)</f>
        <v>73</v>
      </c>
      <c r="H59" s="75">
        <f t="shared" ref="H59:M59" si="22">SUM(H22+H23+H25+H31+H32+H33+H34+H40+H44+H45+H46+H52+H53+H54+H55+H56+H57)</f>
        <v>2190</v>
      </c>
      <c r="I59" s="68">
        <f t="shared" si="22"/>
        <v>1018</v>
      </c>
      <c r="J59" s="68">
        <f t="shared" si="22"/>
        <v>364</v>
      </c>
      <c r="K59" s="68">
        <f t="shared" si="22"/>
        <v>0</v>
      </c>
      <c r="L59" s="68">
        <f t="shared" si="22"/>
        <v>654</v>
      </c>
      <c r="M59" s="77">
        <f t="shared" si="22"/>
        <v>1172</v>
      </c>
      <c r="N59" s="374">
        <f t="shared" ref="N59:S59" si="23">SUM(N22:N57)</f>
        <v>18</v>
      </c>
      <c r="O59" s="76">
        <f t="shared" si="23"/>
        <v>8</v>
      </c>
      <c r="P59" s="76">
        <f t="shared" si="23"/>
        <v>12</v>
      </c>
      <c r="Q59" s="373">
        <f t="shared" si="23"/>
        <v>22</v>
      </c>
      <c r="R59" s="76">
        <f t="shared" si="23"/>
        <v>14</v>
      </c>
      <c r="S59" s="77">
        <f t="shared" si="23"/>
        <v>14</v>
      </c>
    </row>
    <row r="60" spans="1:19" s="198" customFormat="1" ht="15" customHeight="1" thickBot="1" x14ac:dyDescent="0.3">
      <c r="A60" s="785" t="s">
        <v>182</v>
      </c>
      <c r="B60" s="786"/>
      <c r="C60" s="786"/>
      <c r="D60" s="786"/>
      <c r="E60" s="786"/>
      <c r="F60" s="786"/>
      <c r="G60" s="43">
        <f>SUM(G58:G59)</f>
        <v>131</v>
      </c>
      <c r="H60" s="360">
        <f>SUM(H58:H59)</f>
        <v>3930</v>
      </c>
      <c r="I60" s="311"/>
      <c r="J60" s="311"/>
      <c r="K60" s="311"/>
      <c r="L60" s="311"/>
      <c r="M60" s="312"/>
      <c r="N60" s="114"/>
      <c r="O60" s="114"/>
      <c r="P60" s="299"/>
      <c r="Q60" s="113"/>
      <c r="R60" s="114"/>
      <c r="S60" s="298"/>
    </row>
    <row r="61" spans="1:19" ht="15" customHeight="1" thickBot="1" x14ac:dyDescent="0.3">
      <c r="A61" s="766" t="s">
        <v>57</v>
      </c>
      <c r="B61" s="767"/>
      <c r="C61" s="767"/>
      <c r="D61" s="767"/>
      <c r="E61" s="767"/>
      <c r="F61" s="767"/>
      <c r="G61" s="768"/>
      <c r="H61" s="768"/>
      <c r="I61" s="768"/>
      <c r="J61" s="768"/>
      <c r="K61" s="768"/>
      <c r="L61" s="768"/>
      <c r="M61" s="768"/>
      <c r="N61" s="768"/>
      <c r="O61" s="768"/>
      <c r="P61" s="768"/>
      <c r="Q61" s="768"/>
      <c r="R61" s="768"/>
      <c r="S61" s="769"/>
    </row>
    <row r="62" spans="1:19" ht="15" customHeight="1" thickBot="1" x14ac:dyDescent="0.3">
      <c r="A62" s="115" t="s">
        <v>58</v>
      </c>
      <c r="B62" s="370" t="s">
        <v>200</v>
      </c>
      <c r="C62" s="84"/>
      <c r="D62" s="85"/>
      <c r="E62" s="85"/>
      <c r="F62" s="116"/>
      <c r="G62" s="369">
        <v>4.5</v>
      </c>
      <c r="H62" s="355">
        <f>G62*30</f>
        <v>135</v>
      </c>
      <c r="I62" s="53"/>
      <c r="J62" s="70"/>
      <c r="K62" s="71"/>
      <c r="L62" s="71"/>
      <c r="M62" s="117"/>
      <c r="N62" s="118"/>
      <c r="O62" s="119"/>
      <c r="P62" s="120"/>
      <c r="Q62" s="121"/>
      <c r="R62" s="119"/>
      <c r="S62" s="122"/>
    </row>
    <row r="63" spans="1:19" s="315" customFormat="1" ht="15" customHeight="1" thickBot="1" x14ac:dyDescent="0.3">
      <c r="A63" s="115" t="s">
        <v>59</v>
      </c>
      <c r="B63" s="358" t="s">
        <v>211</v>
      </c>
      <c r="C63" s="61"/>
      <c r="D63" s="62"/>
      <c r="E63" s="62"/>
      <c r="F63" s="123"/>
      <c r="G63" s="354">
        <v>4.5</v>
      </c>
      <c r="H63" s="355">
        <f>G63*30</f>
        <v>135</v>
      </c>
      <c r="I63" s="53"/>
      <c r="J63" s="70"/>
      <c r="K63" s="71"/>
      <c r="L63" s="71"/>
      <c r="M63" s="117"/>
      <c r="N63" s="124"/>
      <c r="O63" s="125"/>
      <c r="P63" s="126"/>
      <c r="Q63" s="127"/>
      <c r="R63" s="125"/>
      <c r="S63" s="128"/>
    </row>
    <row r="64" spans="1:19" ht="15" customHeight="1" thickBot="1" x14ac:dyDescent="0.3">
      <c r="A64" s="115" t="s">
        <v>60</v>
      </c>
      <c r="B64" s="100" t="s">
        <v>61</v>
      </c>
      <c r="C64" s="101"/>
      <c r="D64" s="62" t="s">
        <v>21</v>
      </c>
      <c r="E64" s="62"/>
      <c r="F64" s="123"/>
      <c r="G64" s="43">
        <v>4.5</v>
      </c>
      <c r="H64" s="52">
        <f>G64*30</f>
        <v>135</v>
      </c>
      <c r="I64" s="53">
        <f t="shared" ref="I64" si="24">SUM(J64+K64+L64)</f>
        <v>90</v>
      </c>
      <c r="J64" s="70"/>
      <c r="K64" s="71"/>
      <c r="L64" s="71">
        <v>90</v>
      </c>
      <c r="M64" s="117">
        <f>H64-I64</f>
        <v>45</v>
      </c>
      <c r="N64" s="129"/>
      <c r="O64" s="130"/>
      <c r="P64" s="131"/>
      <c r="Q64" s="132"/>
      <c r="R64" s="130"/>
      <c r="S64" s="133"/>
    </row>
    <row r="65" spans="1:19" ht="15" customHeight="1" thickBot="1" x14ac:dyDescent="0.3">
      <c r="A65" s="115" t="s">
        <v>62</v>
      </c>
      <c r="B65" s="60" t="s">
        <v>63</v>
      </c>
      <c r="C65" s="61"/>
      <c r="D65" s="62" t="s">
        <v>23</v>
      </c>
      <c r="E65" s="62"/>
      <c r="F65" s="123"/>
      <c r="G65" s="43">
        <v>6.5</v>
      </c>
      <c r="H65" s="52">
        <f>G65*30</f>
        <v>195</v>
      </c>
      <c r="I65" s="53">
        <f t="shared" ref="I65" si="25">SUM(J65+K65+L65)</f>
        <v>130</v>
      </c>
      <c r="J65" s="70"/>
      <c r="K65" s="71"/>
      <c r="L65" s="71">
        <v>130</v>
      </c>
      <c r="M65" s="117">
        <f>H65-I65</f>
        <v>65</v>
      </c>
      <c r="N65" s="124"/>
      <c r="O65" s="125"/>
      <c r="P65" s="126"/>
      <c r="Q65" s="127"/>
      <c r="R65" s="125"/>
      <c r="S65" s="128"/>
    </row>
    <row r="66" spans="1:19" ht="15" customHeight="1" thickBot="1" x14ac:dyDescent="0.3">
      <c r="A66" s="777" t="s">
        <v>203</v>
      </c>
      <c r="B66" s="778"/>
      <c r="C66" s="778"/>
      <c r="D66" s="778"/>
      <c r="E66" s="778"/>
      <c r="F66" s="778"/>
      <c r="G66" s="372">
        <f>SUM(G62,G63)</f>
        <v>9</v>
      </c>
      <c r="H66" s="424">
        <f>SUM(H62,H63)</f>
        <v>270</v>
      </c>
      <c r="I66" s="72"/>
      <c r="J66" s="72"/>
      <c r="K66" s="72"/>
      <c r="L66" s="72"/>
      <c r="M66" s="362"/>
      <c r="N66" s="363"/>
      <c r="O66" s="72"/>
      <c r="P66" s="362"/>
      <c r="Q66" s="363"/>
      <c r="R66" s="72"/>
      <c r="S66" s="364"/>
    </row>
    <row r="67" spans="1:19" ht="15" customHeight="1" thickBot="1" x14ac:dyDescent="0.3">
      <c r="A67" s="758" t="s">
        <v>179</v>
      </c>
      <c r="B67" s="759"/>
      <c r="C67" s="759"/>
      <c r="D67" s="759"/>
      <c r="E67" s="759"/>
      <c r="F67" s="759"/>
      <c r="G67" s="135">
        <f>SUM(G64,G65)</f>
        <v>11</v>
      </c>
      <c r="H67" s="75">
        <f t="shared" ref="H67:M67" si="26">SUM(H64,H65)</f>
        <v>330</v>
      </c>
      <c r="I67" s="68">
        <f t="shared" si="26"/>
        <v>220</v>
      </c>
      <c r="J67" s="68">
        <f t="shared" si="26"/>
        <v>0</v>
      </c>
      <c r="K67" s="68">
        <f t="shared" si="26"/>
        <v>0</v>
      </c>
      <c r="L67" s="68">
        <f t="shared" si="26"/>
        <v>220</v>
      </c>
      <c r="M67" s="77">
        <f t="shared" si="26"/>
        <v>110</v>
      </c>
      <c r="N67" s="78">
        <f t="shared" ref="N67:S67" si="27">SUM(N62:N65)</f>
        <v>0</v>
      </c>
      <c r="O67" s="68">
        <f t="shared" si="27"/>
        <v>0</v>
      </c>
      <c r="P67" s="76">
        <f t="shared" si="27"/>
        <v>0</v>
      </c>
      <c r="Q67" s="75">
        <f t="shared" si="27"/>
        <v>0</v>
      </c>
      <c r="R67" s="68">
        <f t="shared" si="27"/>
        <v>0</v>
      </c>
      <c r="S67" s="77">
        <f t="shared" si="27"/>
        <v>0</v>
      </c>
    </row>
    <row r="68" spans="1:19" s="315" customFormat="1" ht="15" customHeight="1" thickBot="1" x14ac:dyDescent="0.3">
      <c r="A68" s="758" t="s">
        <v>180</v>
      </c>
      <c r="B68" s="759"/>
      <c r="C68" s="759"/>
      <c r="D68" s="759"/>
      <c r="E68" s="759"/>
      <c r="F68" s="759"/>
      <c r="G68" s="135">
        <f>SUM(G66:G67)</f>
        <v>20</v>
      </c>
      <c r="H68" s="371">
        <f>SUM(H66:H67)</f>
        <v>600</v>
      </c>
      <c r="I68" s="311"/>
      <c r="J68" s="311"/>
      <c r="K68" s="311"/>
      <c r="L68" s="311"/>
      <c r="M68" s="366"/>
      <c r="N68" s="310"/>
      <c r="O68" s="311"/>
      <c r="P68" s="366"/>
      <c r="Q68" s="310"/>
      <c r="R68" s="311"/>
      <c r="S68" s="312"/>
    </row>
    <row r="69" spans="1:19" s="315" customFormat="1" ht="15" customHeight="1" thickBot="1" x14ac:dyDescent="0.3">
      <c r="A69" s="793" t="s">
        <v>146</v>
      </c>
      <c r="B69" s="794"/>
      <c r="C69" s="794"/>
      <c r="D69" s="794"/>
      <c r="E69" s="794"/>
      <c r="F69" s="794"/>
      <c r="G69" s="794"/>
      <c r="H69" s="795"/>
      <c r="I69" s="795"/>
      <c r="J69" s="795"/>
      <c r="K69" s="795"/>
      <c r="L69" s="795"/>
      <c r="M69" s="795"/>
      <c r="N69" s="795"/>
      <c r="O69" s="795"/>
      <c r="P69" s="795"/>
      <c r="Q69" s="795"/>
      <c r="R69" s="795"/>
      <c r="S69" s="796"/>
    </row>
    <row r="70" spans="1:19" s="315" customFormat="1" ht="15" customHeight="1" thickBot="1" x14ac:dyDescent="0.3">
      <c r="A70" s="98" t="s">
        <v>64</v>
      </c>
      <c r="B70" s="136" t="s">
        <v>147</v>
      </c>
      <c r="C70" s="349" t="s">
        <v>23</v>
      </c>
      <c r="D70" s="137"/>
      <c r="E70" s="137"/>
      <c r="F70" s="138"/>
      <c r="G70" s="43">
        <v>3</v>
      </c>
      <c r="H70" s="52">
        <f>G70*30</f>
        <v>90</v>
      </c>
      <c r="I70" s="53">
        <f>SUM(J70+K70+L70)</f>
        <v>0</v>
      </c>
      <c r="J70" s="70"/>
      <c r="K70" s="71"/>
      <c r="L70" s="71"/>
      <c r="M70" s="117">
        <f>H70-I70</f>
        <v>90</v>
      </c>
      <c r="N70" s="45"/>
      <c r="O70" s="46"/>
      <c r="P70" s="139"/>
      <c r="Q70" s="140"/>
      <c r="R70" s="46"/>
      <c r="S70" s="139"/>
    </row>
    <row r="71" spans="1:19" ht="15" customHeight="1" thickBot="1" x14ac:dyDescent="0.3">
      <c r="A71" s="758" t="s">
        <v>65</v>
      </c>
      <c r="B71" s="759"/>
      <c r="C71" s="759"/>
      <c r="D71" s="759"/>
      <c r="E71" s="759"/>
      <c r="F71" s="759"/>
      <c r="G71" s="74">
        <f t="shared" ref="G71:S71" si="28">SUM(G70:G70)</f>
        <v>3</v>
      </c>
      <c r="H71" s="141">
        <f t="shared" si="28"/>
        <v>90</v>
      </c>
      <c r="I71" s="142">
        <f t="shared" si="28"/>
        <v>0</v>
      </c>
      <c r="J71" s="142">
        <f t="shared" si="28"/>
        <v>0</v>
      </c>
      <c r="K71" s="142">
        <f t="shared" si="28"/>
        <v>0</v>
      </c>
      <c r="L71" s="142">
        <f t="shared" si="28"/>
        <v>0</v>
      </c>
      <c r="M71" s="143">
        <f t="shared" si="28"/>
        <v>90</v>
      </c>
      <c r="N71" s="141">
        <f t="shared" si="28"/>
        <v>0</v>
      </c>
      <c r="O71" s="144">
        <f t="shared" si="28"/>
        <v>0</v>
      </c>
      <c r="P71" s="145">
        <f t="shared" si="28"/>
        <v>0</v>
      </c>
      <c r="Q71" s="144">
        <f t="shared" si="28"/>
        <v>0</v>
      </c>
      <c r="R71" s="144">
        <f t="shared" si="28"/>
        <v>0</v>
      </c>
      <c r="S71" s="145">
        <f t="shared" si="28"/>
        <v>0</v>
      </c>
    </row>
    <row r="72" spans="1:19" s="315" customFormat="1" ht="15" customHeight="1" thickBot="1" x14ac:dyDescent="0.3">
      <c r="A72" s="799" t="s">
        <v>204</v>
      </c>
      <c r="B72" s="800"/>
      <c r="C72" s="800"/>
      <c r="D72" s="800"/>
      <c r="E72" s="800"/>
      <c r="F72" s="800"/>
      <c r="G72" s="375">
        <f>SUM(G18,G58,G66)</f>
        <v>90</v>
      </c>
      <c r="H72" s="378">
        <f>SUM(H18,H58,H66)</f>
        <v>2700</v>
      </c>
      <c r="I72" s="379"/>
      <c r="J72" s="379"/>
      <c r="K72" s="379"/>
      <c r="L72" s="379"/>
      <c r="M72" s="380"/>
      <c r="N72" s="147"/>
      <c r="O72" s="148"/>
      <c r="P72" s="149"/>
      <c r="Q72" s="147"/>
      <c r="R72" s="148"/>
      <c r="S72" s="150"/>
    </row>
    <row r="73" spans="1:19" ht="15" customHeight="1" thickBot="1" x14ac:dyDescent="0.3">
      <c r="A73" s="797" t="s">
        <v>183</v>
      </c>
      <c r="B73" s="798"/>
      <c r="C73" s="798"/>
      <c r="D73" s="798"/>
      <c r="E73" s="798"/>
      <c r="F73" s="798"/>
      <c r="G73" s="146">
        <f t="shared" ref="G73:S73" si="29">SUM(G19,G59,G67,G71)</f>
        <v>90</v>
      </c>
      <c r="H73" s="147">
        <f t="shared" si="29"/>
        <v>2700</v>
      </c>
      <c r="I73" s="148">
        <f t="shared" si="29"/>
        <v>1274</v>
      </c>
      <c r="J73" s="148">
        <f t="shared" si="29"/>
        <v>382</v>
      </c>
      <c r="K73" s="148">
        <f t="shared" si="29"/>
        <v>0</v>
      </c>
      <c r="L73" s="148">
        <f t="shared" si="29"/>
        <v>892</v>
      </c>
      <c r="M73" s="150">
        <f t="shared" si="29"/>
        <v>1426</v>
      </c>
      <c r="N73" s="147">
        <f t="shared" si="29"/>
        <v>18</v>
      </c>
      <c r="O73" s="377">
        <f t="shared" si="29"/>
        <v>8</v>
      </c>
      <c r="P73" s="384">
        <f t="shared" si="29"/>
        <v>16</v>
      </c>
      <c r="Q73" s="147">
        <f t="shared" si="29"/>
        <v>22</v>
      </c>
      <c r="R73" s="377">
        <f t="shared" si="29"/>
        <v>14</v>
      </c>
      <c r="S73" s="383">
        <f t="shared" si="29"/>
        <v>14</v>
      </c>
    </row>
    <row r="74" spans="1:19" s="315" customFormat="1" ht="15" customHeight="1" thickBot="1" x14ac:dyDescent="0.3">
      <c r="A74" s="797" t="s">
        <v>184</v>
      </c>
      <c r="B74" s="798"/>
      <c r="C74" s="798"/>
      <c r="D74" s="798"/>
      <c r="E74" s="798"/>
      <c r="F74" s="798"/>
      <c r="G74" s="146">
        <f>SUM(G72:G73)</f>
        <v>180</v>
      </c>
      <c r="H74" s="376">
        <f>SUM(H72:H73)</f>
        <v>5400</v>
      </c>
      <c r="I74" s="381"/>
      <c r="J74" s="381"/>
      <c r="K74" s="381"/>
      <c r="L74" s="381"/>
      <c r="M74" s="382"/>
      <c r="N74" s="147"/>
      <c r="O74" s="148"/>
      <c r="P74" s="149"/>
      <c r="Q74" s="147"/>
      <c r="R74" s="148"/>
      <c r="S74" s="150"/>
    </row>
    <row r="75" spans="1:19" s="315" customFormat="1" ht="15" customHeight="1" thickBot="1" x14ac:dyDescent="0.3">
      <c r="A75" s="814" t="s">
        <v>66</v>
      </c>
      <c r="B75" s="815"/>
      <c r="C75" s="815"/>
      <c r="D75" s="815"/>
      <c r="E75" s="815"/>
      <c r="F75" s="815"/>
      <c r="G75" s="815"/>
      <c r="H75" s="815"/>
      <c r="I75" s="815"/>
      <c r="J75" s="815"/>
      <c r="K75" s="815"/>
      <c r="L75" s="815"/>
      <c r="M75" s="815"/>
      <c r="N75" s="816"/>
      <c r="O75" s="816"/>
      <c r="P75" s="816"/>
      <c r="Q75" s="816"/>
      <c r="R75" s="816"/>
      <c r="S75" s="817"/>
    </row>
    <row r="76" spans="1:19" ht="15" customHeight="1" thickBot="1" x14ac:dyDescent="0.3">
      <c r="A76" s="822" t="s">
        <v>67</v>
      </c>
      <c r="B76" s="702"/>
      <c r="C76" s="823"/>
      <c r="D76" s="823"/>
      <c r="E76" s="823"/>
      <c r="F76" s="823"/>
      <c r="G76" s="702"/>
      <c r="H76" s="823"/>
      <c r="I76" s="823"/>
      <c r="J76" s="823"/>
      <c r="K76" s="823"/>
      <c r="L76" s="823"/>
      <c r="M76" s="823"/>
      <c r="N76" s="823"/>
      <c r="O76" s="823"/>
      <c r="P76" s="823"/>
      <c r="Q76" s="823"/>
      <c r="R76" s="823"/>
      <c r="S76" s="824"/>
    </row>
    <row r="77" spans="1:19" s="315" customFormat="1" ht="15" customHeight="1" thickBot="1" x14ac:dyDescent="0.3">
      <c r="A77" s="825" t="s">
        <v>68</v>
      </c>
      <c r="B77" s="420" t="s">
        <v>214</v>
      </c>
      <c r="C77" s="829"/>
      <c r="D77" s="818"/>
      <c r="E77" s="818"/>
      <c r="F77" s="833"/>
      <c r="G77" s="837">
        <v>3</v>
      </c>
      <c r="H77" s="300">
        <f>G77*30</f>
        <v>90</v>
      </c>
      <c r="I77" s="301"/>
      <c r="J77" s="302"/>
      <c r="K77" s="302"/>
      <c r="L77" s="302"/>
      <c r="M77" s="303"/>
      <c r="N77" s="789"/>
      <c r="O77" s="802"/>
      <c r="P77" s="806"/>
      <c r="Q77" s="789"/>
      <c r="R77" s="802"/>
      <c r="S77" s="806"/>
    </row>
    <row r="78" spans="1:19" s="315" customFormat="1" ht="15" customHeight="1" thickBot="1" x14ac:dyDescent="0.3">
      <c r="A78" s="826"/>
      <c r="B78" s="420" t="s">
        <v>215</v>
      </c>
      <c r="C78" s="830"/>
      <c r="D78" s="819"/>
      <c r="E78" s="819"/>
      <c r="F78" s="834"/>
      <c r="G78" s="838"/>
      <c r="H78" s="160">
        <f>G77*30</f>
        <v>90</v>
      </c>
      <c r="I78" s="24"/>
      <c r="J78" s="415"/>
      <c r="K78" s="415"/>
      <c r="L78" s="415"/>
      <c r="M78" s="161"/>
      <c r="N78" s="790"/>
      <c r="O78" s="804"/>
      <c r="P78" s="808"/>
      <c r="Q78" s="790"/>
      <c r="R78" s="804"/>
      <c r="S78" s="808"/>
    </row>
    <row r="79" spans="1:19" ht="15" customHeight="1" thickBot="1" x14ac:dyDescent="0.3">
      <c r="A79" s="827"/>
      <c r="B79" s="420" t="s">
        <v>216</v>
      </c>
      <c r="C79" s="831"/>
      <c r="D79" s="820"/>
      <c r="E79" s="820"/>
      <c r="F79" s="835"/>
      <c r="G79" s="838"/>
      <c r="H79" s="160">
        <f>G77*30</f>
        <v>90</v>
      </c>
      <c r="I79" s="24"/>
      <c r="J79" s="415"/>
      <c r="K79" s="415"/>
      <c r="L79" s="415"/>
      <c r="M79" s="161"/>
      <c r="N79" s="791"/>
      <c r="O79" s="812"/>
      <c r="P79" s="813"/>
      <c r="Q79" s="791"/>
      <c r="R79" s="812"/>
      <c r="S79" s="813"/>
    </row>
    <row r="80" spans="1:19" ht="15" customHeight="1" thickBot="1" x14ac:dyDescent="0.3">
      <c r="A80" s="827"/>
      <c r="B80" s="420" t="s">
        <v>217</v>
      </c>
      <c r="C80" s="831"/>
      <c r="D80" s="820"/>
      <c r="E80" s="820"/>
      <c r="F80" s="835"/>
      <c r="G80" s="838"/>
      <c r="H80" s="160">
        <f>G77*30</f>
        <v>90</v>
      </c>
      <c r="I80" s="24"/>
      <c r="J80" s="415"/>
      <c r="K80" s="415"/>
      <c r="L80" s="415"/>
      <c r="M80" s="161"/>
      <c r="N80" s="791"/>
      <c r="O80" s="812"/>
      <c r="P80" s="813"/>
      <c r="Q80" s="791"/>
      <c r="R80" s="812"/>
      <c r="S80" s="813"/>
    </row>
    <row r="81" spans="1:19" ht="15" customHeight="1" thickBot="1" x14ac:dyDescent="0.3">
      <c r="A81" s="828"/>
      <c r="B81" s="420" t="s">
        <v>162</v>
      </c>
      <c r="C81" s="832"/>
      <c r="D81" s="821"/>
      <c r="E81" s="821"/>
      <c r="F81" s="836"/>
      <c r="G81" s="839"/>
      <c r="H81" s="171">
        <f>G77*30</f>
        <v>90</v>
      </c>
      <c r="I81" s="35"/>
      <c r="J81" s="172"/>
      <c r="K81" s="172"/>
      <c r="L81" s="172"/>
      <c r="M81" s="173"/>
      <c r="N81" s="792"/>
      <c r="O81" s="805"/>
      <c r="P81" s="809"/>
      <c r="Q81" s="792"/>
      <c r="R81" s="805"/>
      <c r="S81" s="809"/>
    </row>
    <row r="82" spans="1:19" ht="15" customHeight="1" thickBot="1" x14ac:dyDescent="0.3">
      <c r="A82" s="825" t="s">
        <v>69</v>
      </c>
      <c r="B82" s="420" t="s">
        <v>214</v>
      </c>
      <c r="C82" s="829"/>
      <c r="D82" s="818"/>
      <c r="E82" s="818"/>
      <c r="F82" s="833"/>
      <c r="G82" s="837">
        <v>3</v>
      </c>
      <c r="H82" s="300">
        <f>G82*30</f>
        <v>90</v>
      </c>
      <c r="I82" s="301"/>
      <c r="J82" s="302"/>
      <c r="K82" s="302"/>
      <c r="L82" s="302"/>
      <c r="M82" s="303"/>
      <c r="N82" s="789"/>
      <c r="O82" s="802"/>
      <c r="P82" s="806"/>
      <c r="Q82" s="789"/>
      <c r="R82" s="802"/>
      <c r="S82" s="806"/>
    </row>
    <row r="83" spans="1:19" s="315" customFormat="1" ht="15" customHeight="1" thickBot="1" x14ac:dyDescent="0.3">
      <c r="A83" s="842"/>
      <c r="B83" s="420" t="s">
        <v>218</v>
      </c>
      <c r="C83" s="843"/>
      <c r="D83" s="840"/>
      <c r="E83" s="840"/>
      <c r="F83" s="841"/>
      <c r="G83" s="838"/>
      <c r="H83" s="160">
        <f>G82*30</f>
        <v>90</v>
      </c>
      <c r="I83" s="24"/>
      <c r="J83" s="415"/>
      <c r="K83" s="415"/>
      <c r="L83" s="415"/>
      <c r="M83" s="161"/>
      <c r="N83" s="810"/>
      <c r="O83" s="803"/>
      <c r="P83" s="807"/>
      <c r="Q83" s="810"/>
      <c r="R83" s="803"/>
      <c r="S83" s="807"/>
    </row>
    <row r="84" spans="1:19" ht="15" customHeight="1" thickBot="1" x14ac:dyDescent="0.3">
      <c r="A84" s="842"/>
      <c r="B84" s="420" t="s">
        <v>219</v>
      </c>
      <c r="C84" s="843"/>
      <c r="D84" s="840"/>
      <c r="E84" s="840"/>
      <c r="F84" s="841"/>
      <c r="G84" s="838"/>
      <c r="H84" s="160">
        <f>G82*30</f>
        <v>90</v>
      </c>
      <c r="I84" s="24"/>
      <c r="J84" s="415"/>
      <c r="K84" s="415"/>
      <c r="L84" s="415"/>
      <c r="M84" s="161"/>
      <c r="N84" s="810"/>
      <c r="O84" s="803"/>
      <c r="P84" s="807"/>
      <c r="Q84" s="810"/>
      <c r="R84" s="803"/>
      <c r="S84" s="807"/>
    </row>
    <row r="85" spans="1:19" ht="15" customHeight="1" thickBot="1" x14ac:dyDescent="0.3">
      <c r="A85" s="826"/>
      <c r="B85" s="420" t="s">
        <v>220</v>
      </c>
      <c r="C85" s="830"/>
      <c r="D85" s="819"/>
      <c r="E85" s="819"/>
      <c r="F85" s="834"/>
      <c r="G85" s="838"/>
      <c r="H85" s="160">
        <f>G82*30</f>
        <v>90</v>
      </c>
      <c r="I85" s="24"/>
      <c r="J85" s="415"/>
      <c r="K85" s="415"/>
      <c r="L85" s="415"/>
      <c r="M85" s="161"/>
      <c r="N85" s="790"/>
      <c r="O85" s="804"/>
      <c r="P85" s="808"/>
      <c r="Q85" s="790"/>
      <c r="R85" s="804"/>
      <c r="S85" s="808"/>
    </row>
    <row r="86" spans="1:19" s="315" customFormat="1" ht="15" customHeight="1" thickBot="1" x14ac:dyDescent="0.3">
      <c r="A86" s="828"/>
      <c r="B86" s="420" t="s">
        <v>162</v>
      </c>
      <c r="C86" s="832"/>
      <c r="D86" s="821"/>
      <c r="E86" s="821"/>
      <c r="F86" s="836"/>
      <c r="G86" s="839"/>
      <c r="H86" s="304">
        <f>G82*30</f>
        <v>90</v>
      </c>
      <c r="I86" s="305"/>
      <c r="J86" s="416"/>
      <c r="K86" s="416"/>
      <c r="L86" s="416"/>
      <c r="M86" s="306"/>
      <c r="N86" s="792"/>
      <c r="O86" s="805"/>
      <c r="P86" s="809"/>
      <c r="Q86" s="792"/>
      <c r="R86" s="805"/>
      <c r="S86" s="809"/>
    </row>
    <row r="87" spans="1:19" s="315" customFormat="1" ht="15" customHeight="1" thickBot="1" x14ac:dyDescent="0.3">
      <c r="A87" s="825" t="s">
        <v>70</v>
      </c>
      <c r="B87" s="420" t="s">
        <v>214</v>
      </c>
      <c r="C87" s="829"/>
      <c r="D87" s="818"/>
      <c r="E87" s="818"/>
      <c r="F87" s="833"/>
      <c r="G87" s="837">
        <v>3</v>
      </c>
      <c r="H87" s="300">
        <f>G87*30</f>
        <v>90</v>
      </c>
      <c r="I87" s="301"/>
      <c r="J87" s="302"/>
      <c r="K87" s="302"/>
      <c r="L87" s="302"/>
      <c r="M87" s="303"/>
      <c r="N87" s="789"/>
      <c r="O87" s="802"/>
      <c r="P87" s="806"/>
      <c r="Q87" s="789"/>
      <c r="R87" s="802"/>
      <c r="S87" s="806"/>
    </row>
    <row r="88" spans="1:19" ht="15" customHeight="1" thickBot="1" x14ac:dyDescent="0.3">
      <c r="A88" s="842"/>
      <c r="B88" s="420" t="s">
        <v>221</v>
      </c>
      <c r="C88" s="843"/>
      <c r="D88" s="840"/>
      <c r="E88" s="840"/>
      <c r="F88" s="841"/>
      <c r="G88" s="838"/>
      <c r="H88" s="160">
        <f>G87*30</f>
        <v>90</v>
      </c>
      <c r="I88" s="24"/>
      <c r="J88" s="415"/>
      <c r="K88" s="415"/>
      <c r="L88" s="415"/>
      <c r="M88" s="161"/>
      <c r="N88" s="810"/>
      <c r="O88" s="803"/>
      <c r="P88" s="807"/>
      <c r="Q88" s="810"/>
      <c r="R88" s="803"/>
      <c r="S88" s="807"/>
    </row>
    <row r="89" spans="1:19" ht="15" customHeight="1" thickBot="1" x14ac:dyDescent="0.3">
      <c r="A89" s="842"/>
      <c r="B89" s="420" t="s">
        <v>222</v>
      </c>
      <c r="C89" s="843"/>
      <c r="D89" s="840"/>
      <c r="E89" s="840"/>
      <c r="F89" s="841"/>
      <c r="G89" s="838"/>
      <c r="H89" s="160">
        <f>G87*30</f>
        <v>90</v>
      </c>
      <c r="I89" s="24"/>
      <c r="J89" s="415"/>
      <c r="K89" s="415"/>
      <c r="L89" s="415"/>
      <c r="M89" s="161"/>
      <c r="N89" s="810"/>
      <c r="O89" s="803"/>
      <c r="P89" s="807"/>
      <c r="Q89" s="810"/>
      <c r="R89" s="803"/>
      <c r="S89" s="807"/>
    </row>
    <row r="90" spans="1:19" s="315" customFormat="1" ht="15" customHeight="1" thickBot="1" x14ac:dyDescent="0.3">
      <c r="A90" s="826"/>
      <c r="B90" s="420" t="s">
        <v>227</v>
      </c>
      <c r="C90" s="830"/>
      <c r="D90" s="819"/>
      <c r="E90" s="819"/>
      <c r="F90" s="834"/>
      <c r="G90" s="838"/>
      <c r="H90" s="160">
        <f>G87*30</f>
        <v>90</v>
      </c>
      <c r="I90" s="24"/>
      <c r="J90" s="415"/>
      <c r="K90" s="415"/>
      <c r="L90" s="415"/>
      <c r="M90" s="161"/>
      <c r="N90" s="790"/>
      <c r="O90" s="804"/>
      <c r="P90" s="808"/>
      <c r="Q90" s="790"/>
      <c r="R90" s="804"/>
      <c r="S90" s="808"/>
    </row>
    <row r="91" spans="1:19" ht="15" customHeight="1" thickBot="1" x14ac:dyDescent="0.3">
      <c r="A91" s="828"/>
      <c r="B91" s="420" t="s">
        <v>162</v>
      </c>
      <c r="C91" s="832"/>
      <c r="D91" s="821"/>
      <c r="E91" s="821"/>
      <c r="F91" s="836"/>
      <c r="G91" s="839"/>
      <c r="H91" s="171">
        <f>G87*30</f>
        <v>90</v>
      </c>
      <c r="I91" s="309">
        <f t="shared" ref="I91" si="30">SUM(J91+K91+L91)</f>
        <v>0</v>
      </c>
      <c r="J91" s="172"/>
      <c r="K91" s="172"/>
      <c r="L91" s="172"/>
      <c r="M91" s="173"/>
      <c r="N91" s="792"/>
      <c r="O91" s="805"/>
      <c r="P91" s="809"/>
      <c r="Q91" s="792"/>
      <c r="R91" s="805"/>
      <c r="S91" s="809"/>
    </row>
    <row r="92" spans="1:19" ht="15" customHeight="1" thickBot="1" x14ac:dyDescent="0.3">
      <c r="A92" s="787" t="s">
        <v>205</v>
      </c>
      <c r="B92" s="788"/>
      <c r="C92" s="788"/>
      <c r="D92" s="788"/>
      <c r="E92" s="788"/>
      <c r="F92" s="811"/>
      <c r="G92" s="354">
        <f>SUM(G77,G82,G87)</f>
        <v>9</v>
      </c>
      <c r="H92" s="393">
        <f>SUM(H77,H82,H87)</f>
        <v>270</v>
      </c>
      <c r="I92" s="142"/>
      <c r="J92" s="142"/>
      <c r="K92" s="142"/>
      <c r="L92" s="142"/>
      <c r="M92" s="143"/>
      <c r="N92" s="361"/>
      <c r="O92" s="72"/>
      <c r="P92" s="362"/>
      <c r="Q92" s="363"/>
      <c r="R92" s="72"/>
      <c r="S92" s="364"/>
    </row>
    <row r="93" spans="1:19" ht="15" customHeight="1" thickBot="1" x14ac:dyDescent="0.3">
      <c r="A93" s="785" t="s">
        <v>185</v>
      </c>
      <c r="B93" s="786"/>
      <c r="C93" s="759"/>
      <c r="D93" s="759"/>
      <c r="E93" s="759"/>
      <c r="F93" s="780"/>
      <c r="G93" s="43">
        <v>0</v>
      </c>
      <c r="H93" s="75">
        <v>0</v>
      </c>
      <c r="I93" s="68">
        <f t="shared" ref="I93:M93" si="31">SUM(I78,I83,I88)</f>
        <v>0</v>
      </c>
      <c r="J93" s="68">
        <f t="shared" si="31"/>
        <v>0</v>
      </c>
      <c r="K93" s="68">
        <f t="shared" si="31"/>
        <v>0</v>
      </c>
      <c r="L93" s="68">
        <f t="shared" si="31"/>
        <v>0</v>
      </c>
      <c r="M93" s="76">
        <f t="shared" si="31"/>
        <v>0</v>
      </c>
      <c r="N93" s="75">
        <f>SUM(N77:N91)</f>
        <v>0</v>
      </c>
      <c r="O93" s="68">
        <f t="shared" ref="O93:S93" si="32">SUM(O77:O91)</f>
        <v>0</v>
      </c>
      <c r="P93" s="76">
        <f t="shared" si="32"/>
        <v>0</v>
      </c>
      <c r="Q93" s="75">
        <f t="shared" si="32"/>
        <v>0</v>
      </c>
      <c r="R93" s="68">
        <f t="shared" si="32"/>
        <v>0</v>
      </c>
      <c r="S93" s="77">
        <f t="shared" si="32"/>
        <v>0</v>
      </c>
    </row>
    <row r="94" spans="1:19" s="315" customFormat="1" ht="15" customHeight="1" thickBot="1" x14ac:dyDescent="0.3">
      <c r="A94" s="785" t="s">
        <v>186</v>
      </c>
      <c r="B94" s="786"/>
      <c r="C94" s="786"/>
      <c r="D94" s="786"/>
      <c r="E94" s="786"/>
      <c r="F94" s="801"/>
      <c r="G94" s="43">
        <f>SUM(G92,G93)</f>
        <v>9</v>
      </c>
      <c r="H94" s="373">
        <f>SUM(H92,H93)</f>
        <v>270</v>
      </c>
      <c r="I94" s="311"/>
      <c r="J94" s="311"/>
      <c r="K94" s="311"/>
      <c r="L94" s="311"/>
      <c r="M94" s="312"/>
      <c r="N94" s="365"/>
      <c r="O94" s="311"/>
      <c r="P94" s="366"/>
      <c r="Q94" s="310"/>
      <c r="R94" s="311"/>
      <c r="S94" s="312"/>
    </row>
    <row r="95" spans="1:19" s="315" customFormat="1" ht="15" customHeight="1" thickBot="1" x14ac:dyDescent="0.3">
      <c r="A95" s="701" t="s">
        <v>71</v>
      </c>
      <c r="B95" s="702"/>
      <c r="C95" s="702"/>
      <c r="D95" s="702"/>
      <c r="E95" s="702"/>
      <c r="F95" s="702"/>
      <c r="G95" s="702"/>
      <c r="H95" s="703"/>
      <c r="I95" s="703"/>
      <c r="J95" s="703"/>
      <c r="K95" s="703"/>
      <c r="L95" s="703"/>
      <c r="M95" s="703"/>
      <c r="N95" s="704"/>
      <c r="O95" s="704"/>
      <c r="P95" s="704"/>
      <c r="Q95" s="704"/>
      <c r="R95" s="704"/>
      <c r="S95" s="705"/>
    </row>
    <row r="96" spans="1:19" ht="15" customHeight="1" thickBot="1" x14ac:dyDescent="0.3">
      <c r="A96" s="653" t="s">
        <v>72</v>
      </c>
      <c r="B96" s="477" t="s">
        <v>259</v>
      </c>
      <c r="C96" s="676"/>
      <c r="D96" s="678"/>
      <c r="E96" s="678"/>
      <c r="F96" s="680"/>
      <c r="G96" s="682">
        <v>5</v>
      </c>
      <c r="H96" s="684">
        <f t="shared" ref="H96" si="33">G96*30</f>
        <v>150</v>
      </c>
      <c r="I96" s="686"/>
      <c r="J96" s="687"/>
      <c r="K96" s="625"/>
      <c r="L96" s="625"/>
      <c r="M96" s="628"/>
      <c r="N96" s="631"/>
      <c r="O96" s="634"/>
      <c r="P96" s="640"/>
      <c r="Q96" s="631"/>
      <c r="R96" s="634"/>
      <c r="S96" s="640"/>
    </row>
    <row r="97" spans="1:19" ht="15" customHeight="1" thickBot="1" x14ac:dyDescent="0.3">
      <c r="A97" s="654"/>
      <c r="B97" s="477" t="s">
        <v>260</v>
      </c>
      <c r="C97" s="656"/>
      <c r="D97" s="658"/>
      <c r="E97" s="658"/>
      <c r="F97" s="660"/>
      <c r="G97" s="683"/>
      <c r="H97" s="685"/>
      <c r="I97" s="666"/>
      <c r="J97" s="668"/>
      <c r="K97" s="626"/>
      <c r="L97" s="626"/>
      <c r="M97" s="629"/>
      <c r="N97" s="632"/>
      <c r="O97" s="635"/>
      <c r="P97" s="623"/>
      <c r="Q97" s="632"/>
      <c r="R97" s="635"/>
      <c r="S97" s="623"/>
    </row>
    <row r="98" spans="1:19" ht="15" customHeight="1" thickBot="1" x14ac:dyDescent="0.3">
      <c r="A98" s="655"/>
      <c r="B98" s="477" t="s">
        <v>261</v>
      </c>
      <c r="C98" s="688"/>
      <c r="D98" s="689"/>
      <c r="E98" s="689"/>
      <c r="F98" s="690"/>
      <c r="G98" s="693"/>
      <c r="H98" s="694"/>
      <c r="I98" s="667"/>
      <c r="J98" s="669"/>
      <c r="K98" s="627"/>
      <c r="L98" s="627"/>
      <c r="M98" s="630"/>
      <c r="N98" s="633"/>
      <c r="O98" s="636"/>
      <c r="P98" s="641"/>
      <c r="Q98" s="633"/>
      <c r="R98" s="636"/>
      <c r="S98" s="641"/>
    </row>
    <row r="99" spans="1:19" ht="15" customHeight="1" thickBot="1" x14ac:dyDescent="0.3">
      <c r="A99" s="653" t="s">
        <v>73</v>
      </c>
      <c r="B99" s="174" t="s">
        <v>243</v>
      </c>
      <c r="C99" s="698"/>
      <c r="D99" s="699" t="s">
        <v>20</v>
      </c>
      <c r="E99" s="699"/>
      <c r="F99" s="700"/>
      <c r="G99" s="691">
        <v>5</v>
      </c>
      <c r="H99" s="692">
        <f t="shared" ref="H99" si="34">G99*30</f>
        <v>150</v>
      </c>
      <c r="I99" s="686">
        <f t="shared" ref="I99" si="35">SUM(J99+K99+L99)</f>
        <v>54</v>
      </c>
      <c r="J99" s="687">
        <v>8</v>
      </c>
      <c r="K99" s="625"/>
      <c r="L99" s="625">
        <v>46</v>
      </c>
      <c r="M99" s="628">
        <f>H99-I99</f>
        <v>96</v>
      </c>
      <c r="N99" s="695"/>
      <c r="O99" s="696">
        <v>6</v>
      </c>
      <c r="P99" s="697"/>
      <c r="Q99" s="695"/>
      <c r="R99" s="696"/>
      <c r="S99" s="697"/>
    </row>
    <row r="100" spans="1:19" ht="15" customHeight="1" thickBot="1" x14ac:dyDescent="0.3">
      <c r="A100" s="654"/>
      <c r="B100" s="174" t="s">
        <v>244</v>
      </c>
      <c r="C100" s="656"/>
      <c r="D100" s="658"/>
      <c r="E100" s="658"/>
      <c r="F100" s="660"/>
      <c r="G100" s="662"/>
      <c r="H100" s="664"/>
      <c r="I100" s="666"/>
      <c r="J100" s="668"/>
      <c r="K100" s="626"/>
      <c r="L100" s="626"/>
      <c r="M100" s="629"/>
      <c r="N100" s="632"/>
      <c r="O100" s="635"/>
      <c r="P100" s="623"/>
      <c r="Q100" s="632"/>
      <c r="R100" s="635"/>
      <c r="S100" s="623"/>
    </row>
    <row r="101" spans="1:19" ht="15" customHeight="1" thickBot="1" x14ac:dyDescent="0.3">
      <c r="A101" s="655"/>
      <c r="B101" s="174" t="s">
        <v>245</v>
      </c>
      <c r="C101" s="657"/>
      <c r="D101" s="659"/>
      <c r="E101" s="659"/>
      <c r="F101" s="661"/>
      <c r="G101" s="663"/>
      <c r="H101" s="665"/>
      <c r="I101" s="667"/>
      <c r="J101" s="669"/>
      <c r="K101" s="627"/>
      <c r="L101" s="627"/>
      <c r="M101" s="630"/>
      <c r="N101" s="670"/>
      <c r="O101" s="671"/>
      <c r="P101" s="624"/>
      <c r="Q101" s="670"/>
      <c r="R101" s="671"/>
      <c r="S101" s="624"/>
    </row>
    <row r="102" spans="1:19" s="315" customFormat="1" ht="15" customHeight="1" thickBot="1" x14ac:dyDescent="0.3">
      <c r="A102" s="653" t="s">
        <v>74</v>
      </c>
      <c r="B102" s="477" t="s">
        <v>262</v>
      </c>
      <c r="C102" s="676"/>
      <c r="D102" s="678"/>
      <c r="E102" s="678"/>
      <c r="F102" s="680"/>
      <c r="G102" s="682">
        <v>5</v>
      </c>
      <c r="H102" s="684">
        <f t="shared" ref="H102" si="36">G102*30</f>
        <v>150</v>
      </c>
      <c r="I102" s="686"/>
      <c r="J102" s="687"/>
      <c r="K102" s="625"/>
      <c r="L102" s="625"/>
      <c r="M102" s="628"/>
      <c r="N102" s="631"/>
      <c r="O102" s="634"/>
      <c r="P102" s="637"/>
      <c r="Q102" s="631"/>
      <c r="R102" s="634"/>
      <c r="S102" s="640"/>
    </row>
    <row r="103" spans="1:19" ht="15" customHeight="1" thickBot="1" x14ac:dyDescent="0.3">
      <c r="A103" s="654"/>
      <c r="B103" s="477" t="s">
        <v>263</v>
      </c>
      <c r="C103" s="656"/>
      <c r="D103" s="658"/>
      <c r="E103" s="658"/>
      <c r="F103" s="660"/>
      <c r="G103" s="683"/>
      <c r="H103" s="685"/>
      <c r="I103" s="666"/>
      <c r="J103" s="668"/>
      <c r="K103" s="626"/>
      <c r="L103" s="626"/>
      <c r="M103" s="629"/>
      <c r="N103" s="632"/>
      <c r="O103" s="635"/>
      <c r="P103" s="638"/>
      <c r="Q103" s="632"/>
      <c r="R103" s="635"/>
      <c r="S103" s="623"/>
    </row>
    <row r="104" spans="1:19" ht="15" customHeight="1" thickBot="1" x14ac:dyDescent="0.3">
      <c r="A104" s="655"/>
      <c r="B104" s="477" t="s">
        <v>264</v>
      </c>
      <c r="C104" s="688"/>
      <c r="D104" s="689"/>
      <c r="E104" s="689"/>
      <c r="F104" s="690"/>
      <c r="G104" s="693"/>
      <c r="H104" s="694"/>
      <c r="I104" s="667"/>
      <c r="J104" s="669"/>
      <c r="K104" s="627"/>
      <c r="L104" s="627"/>
      <c r="M104" s="630"/>
      <c r="N104" s="633"/>
      <c r="O104" s="636"/>
      <c r="P104" s="639"/>
      <c r="Q104" s="633"/>
      <c r="R104" s="636"/>
      <c r="S104" s="641"/>
    </row>
    <row r="105" spans="1:19" s="315" customFormat="1" ht="15" customHeight="1" thickBot="1" x14ac:dyDescent="0.3">
      <c r="A105" s="653" t="s">
        <v>75</v>
      </c>
      <c r="B105" s="477" t="s">
        <v>265</v>
      </c>
      <c r="C105" s="676"/>
      <c r="D105" s="678"/>
      <c r="E105" s="678"/>
      <c r="F105" s="680"/>
      <c r="G105" s="682">
        <v>5</v>
      </c>
      <c r="H105" s="685">
        <f>G105*30</f>
        <v>150</v>
      </c>
      <c r="I105" s="666"/>
      <c r="J105" s="668"/>
      <c r="K105" s="626"/>
      <c r="L105" s="626"/>
      <c r="M105" s="629"/>
      <c r="N105" s="631"/>
      <c r="O105" s="634"/>
      <c r="P105" s="637"/>
      <c r="Q105" s="631"/>
      <c r="R105" s="634"/>
      <c r="S105" s="640"/>
    </row>
    <row r="106" spans="1:19" s="198" customFormat="1" ht="15" customHeight="1" thickBot="1" x14ac:dyDescent="0.3">
      <c r="A106" s="654"/>
      <c r="B106" s="477" t="s">
        <v>266</v>
      </c>
      <c r="C106" s="656"/>
      <c r="D106" s="658"/>
      <c r="E106" s="658"/>
      <c r="F106" s="660"/>
      <c r="G106" s="683"/>
      <c r="H106" s="685"/>
      <c r="I106" s="666"/>
      <c r="J106" s="668"/>
      <c r="K106" s="626"/>
      <c r="L106" s="626"/>
      <c r="M106" s="629"/>
      <c r="N106" s="632"/>
      <c r="O106" s="635"/>
      <c r="P106" s="638"/>
      <c r="Q106" s="632"/>
      <c r="R106" s="635"/>
      <c r="S106" s="623"/>
    </row>
    <row r="107" spans="1:19" s="198" customFormat="1" ht="15" customHeight="1" thickBot="1" x14ac:dyDescent="0.3">
      <c r="A107" s="655"/>
      <c r="B107" s="477" t="s">
        <v>267</v>
      </c>
      <c r="C107" s="688"/>
      <c r="D107" s="689"/>
      <c r="E107" s="689"/>
      <c r="F107" s="690"/>
      <c r="G107" s="693"/>
      <c r="H107" s="694"/>
      <c r="I107" s="667"/>
      <c r="J107" s="669"/>
      <c r="K107" s="627"/>
      <c r="L107" s="627"/>
      <c r="M107" s="630"/>
      <c r="N107" s="633"/>
      <c r="O107" s="636"/>
      <c r="P107" s="639"/>
      <c r="Q107" s="633"/>
      <c r="R107" s="636"/>
      <c r="S107" s="641"/>
    </row>
    <row r="108" spans="1:19" s="198" customFormat="1" ht="15" customHeight="1" thickBot="1" x14ac:dyDescent="0.3">
      <c r="A108" s="653" t="s">
        <v>76</v>
      </c>
      <c r="B108" s="174" t="s">
        <v>246</v>
      </c>
      <c r="C108" s="676"/>
      <c r="D108" s="678" t="s">
        <v>20</v>
      </c>
      <c r="E108" s="678"/>
      <c r="F108" s="680"/>
      <c r="G108" s="691">
        <v>5</v>
      </c>
      <c r="H108" s="692">
        <f t="shared" ref="H108" si="37">G108*30</f>
        <v>150</v>
      </c>
      <c r="I108" s="666">
        <f t="shared" ref="I108" si="38">SUM(J108+K108+L108)</f>
        <v>54</v>
      </c>
      <c r="J108" s="687">
        <v>8</v>
      </c>
      <c r="K108" s="625"/>
      <c r="L108" s="625">
        <v>46</v>
      </c>
      <c r="M108" s="628">
        <f>H108-I108</f>
        <v>96</v>
      </c>
      <c r="N108" s="631"/>
      <c r="O108" s="634">
        <v>6</v>
      </c>
      <c r="P108" s="637"/>
      <c r="Q108" s="631"/>
      <c r="R108" s="634"/>
      <c r="S108" s="640"/>
    </row>
    <row r="109" spans="1:19" s="198" customFormat="1" ht="15" customHeight="1" thickBot="1" x14ac:dyDescent="0.3">
      <c r="A109" s="654"/>
      <c r="B109" s="174" t="s">
        <v>247</v>
      </c>
      <c r="C109" s="656"/>
      <c r="D109" s="658"/>
      <c r="E109" s="658"/>
      <c r="F109" s="660"/>
      <c r="G109" s="662"/>
      <c r="H109" s="664"/>
      <c r="I109" s="666"/>
      <c r="J109" s="668"/>
      <c r="K109" s="626"/>
      <c r="L109" s="626"/>
      <c r="M109" s="629"/>
      <c r="N109" s="632"/>
      <c r="O109" s="635"/>
      <c r="P109" s="638"/>
      <c r="Q109" s="632"/>
      <c r="R109" s="635"/>
      <c r="S109" s="623"/>
    </row>
    <row r="110" spans="1:19" s="198" customFormat="1" ht="15" customHeight="1" thickBot="1" x14ac:dyDescent="0.3">
      <c r="A110" s="655"/>
      <c r="B110" s="174" t="s">
        <v>225</v>
      </c>
      <c r="C110" s="688"/>
      <c r="D110" s="689"/>
      <c r="E110" s="689"/>
      <c r="F110" s="690"/>
      <c r="G110" s="663"/>
      <c r="H110" s="665"/>
      <c r="I110" s="667"/>
      <c r="J110" s="669"/>
      <c r="K110" s="627"/>
      <c r="L110" s="627"/>
      <c r="M110" s="630"/>
      <c r="N110" s="633"/>
      <c r="O110" s="636"/>
      <c r="P110" s="639"/>
      <c r="Q110" s="633"/>
      <c r="R110" s="636"/>
      <c r="S110" s="641"/>
    </row>
    <row r="111" spans="1:19" ht="15" customHeight="1" thickBot="1" x14ac:dyDescent="0.3">
      <c r="A111" s="653" t="s">
        <v>77</v>
      </c>
      <c r="B111" s="175" t="s">
        <v>229</v>
      </c>
      <c r="C111" s="676" t="s">
        <v>21</v>
      </c>
      <c r="D111" s="678"/>
      <c r="E111" s="678"/>
      <c r="F111" s="680"/>
      <c r="G111" s="691">
        <v>5</v>
      </c>
      <c r="H111" s="692">
        <f t="shared" ref="H111" si="39">G111*30</f>
        <v>150</v>
      </c>
      <c r="I111" s="686">
        <f t="shared" ref="I111" si="40">SUM(J111+K111+L111)</f>
        <v>54</v>
      </c>
      <c r="J111" s="687">
        <v>28</v>
      </c>
      <c r="K111" s="625"/>
      <c r="L111" s="625">
        <v>26</v>
      </c>
      <c r="M111" s="628">
        <f>H111-I111</f>
        <v>96</v>
      </c>
      <c r="N111" s="631"/>
      <c r="O111" s="634"/>
      <c r="P111" s="637">
        <v>6</v>
      </c>
      <c r="Q111" s="631"/>
      <c r="R111" s="634"/>
      <c r="S111" s="640"/>
    </row>
    <row r="112" spans="1:19" ht="15" customHeight="1" thickBot="1" x14ac:dyDescent="0.3">
      <c r="A112" s="654"/>
      <c r="B112" s="176" t="s">
        <v>79</v>
      </c>
      <c r="C112" s="656"/>
      <c r="D112" s="658"/>
      <c r="E112" s="658"/>
      <c r="F112" s="660"/>
      <c r="G112" s="662"/>
      <c r="H112" s="664"/>
      <c r="I112" s="666"/>
      <c r="J112" s="668"/>
      <c r="K112" s="626"/>
      <c r="L112" s="626"/>
      <c r="M112" s="629"/>
      <c r="N112" s="632"/>
      <c r="O112" s="635"/>
      <c r="P112" s="638"/>
      <c r="Q112" s="632"/>
      <c r="R112" s="635"/>
      <c r="S112" s="623"/>
    </row>
    <row r="113" spans="1:19" ht="15" customHeight="1" thickBot="1" x14ac:dyDescent="0.3">
      <c r="A113" s="655"/>
      <c r="B113" s="174" t="s">
        <v>248</v>
      </c>
      <c r="C113" s="688"/>
      <c r="D113" s="689"/>
      <c r="E113" s="689"/>
      <c r="F113" s="690"/>
      <c r="G113" s="663"/>
      <c r="H113" s="665"/>
      <c r="I113" s="667"/>
      <c r="J113" s="669"/>
      <c r="K113" s="627"/>
      <c r="L113" s="627"/>
      <c r="M113" s="630"/>
      <c r="N113" s="633"/>
      <c r="O113" s="636"/>
      <c r="P113" s="639"/>
      <c r="Q113" s="633"/>
      <c r="R113" s="636"/>
      <c r="S113" s="641"/>
    </row>
    <row r="114" spans="1:19" ht="15" customHeight="1" thickBot="1" x14ac:dyDescent="0.3">
      <c r="A114" s="653" t="s">
        <v>78</v>
      </c>
      <c r="B114" s="477" t="s">
        <v>249</v>
      </c>
      <c r="C114" s="676"/>
      <c r="D114" s="678"/>
      <c r="E114" s="678"/>
      <c r="F114" s="680"/>
      <c r="G114" s="682">
        <v>5</v>
      </c>
      <c r="H114" s="684">
        <f t="shared" ref="H114" si="41">G114*30</f>
        <v>150</v>
      </c>
      <c r="I114" s="686"/>
      <c r="J114" s="687"/>
      <c r="K114" s="625"/>
      <c r="L114" s="625"/>
      <c r="M114" s="628"/>
      <c r="N114" s="631"/>
      <c r="O114" s="634"/>
      <c r="P114" s="637"/>
      <c r="Q114" s="631"/>
      <c r="R114" s="634"/>
      <c r="S114" s="640"/>
    </row>
    <row r="115" spans="1:19" ht="15" customHeight="1" thickBot="1" x14ac:dyDescent="0.3">
      <c r="A115" s="654"/>
      <c r="B115" s="477" t="s">
        <v>250</v>
      </c>
      <c r="C115" s="656"/>
      <c r="D115" s="658"/>
      <c r="E115" s="658"/>
      <c r="F115" s="660"/>
      <c r="G115" s="683"/>
      <c r="H115" s="685"/>
      <c r="I115" s="666"/>
      <c r="J115" s="668"/>
      <c r="K115" s="626"/>
      <c r="L115" s="626"/>
      <c r="M115" s="629"/>
      <c r="N115" s="632"/>
      <c r="O115" s="635"/>
      <c r="P115" s="638"/>
      <c r="Q115" s="632"/>
      <c r="R115" s="635"/>
      <c r="S115" s="623"/>
    </row>
    <row r="116" spans="1:19" ht="15" customHeight="1" thickBot="1" x14ac:dyDescent="0.3">
      <c r="A116" s="655"/>
      <c r="B116" s="477" t="s">
        <v>251</v>
      </c>
      <c r="C116" s="677"/>
      <c r="D116" s="679"/>
      <c r="E116" s="679"/>
      <c r="F116" s="681"/>
      <c r="G116" s="683"/>
      <c r="H116" s="685"/>
      <c r="I116" s="666"/>
      <c r="J116" s="668"/>
      <c r="K116" s="626"/>
      <c r="L116" s="626"/>
      <c r="M116" s="629"/>
      <c r="N116" s="672"/>
      <c r="O116" s="673"/>
      <c r="P116" s="674"/>
      <c r="Q116" s="672"/>
      <c r="R116" s="673"/>
      <c r="S116" s="675"/>
    </row>
    <row r="117" spans="1:19" ht="15" customHeight="1" thickBot="1" x14ac:dyDescent="0.3">
      <c r="A117" s="653" t="s">
        <v>80</v>
      </c>
      <c r="B117" s="174" t="s">
        <v>252</v>
      </c>
      <c r="C117" s="676"/>
      <c r="D117" s="678"/>
      <c r="E117" s="678"/>
      <c r="F117" s="680"/>
      <c r="G117" s="645">
        <f>SUM(G120:G121)</f>
        <v>6</v>
      </c>
      <c r="H117" s="647">
        <f t="shared" ref="H117" si="42">G117*30</f>
        <v>180</v>
      </c>
      <c r="I117" s="649">
        <f t="shared" ref="I117" si="43">SUM(J117+K117+L117)</f>
        <v>60</v>
      </c>
      <c r="J117" s="651">
        <f>SUM(J120:J121)</f>
        <v>30</v>
      </c>
      <c r="K117" s="867"/>
      <c r="L117" s="867">
        <f>SUM(L120:L121)</f>
        <v>30</v>
      </c>
      <c r="M117" s="869">
        <f>H117-I117</f>
        <v>120</v>
      </c>
      <c r="N117" s="695"/>
      <c r="O117" s="696"/>
      <c r="P117" s="697"/>
      <c r="Q117" s="631"/>
      <c r="R117" s="634"/>
      <c r="S117" s="640"/>
    </row>
    <row r="118" spans="1:19" ht="15" customHeight="1" thickBot="1" x14ac:dyDescent="0.3">
      <c r="A118" s="654"/>
      <c r="B118" s="174" t="s">
        <v>253</v>
      </c>
      <c r="C118" s="864"/>
      <c r="D118" s="865"/>
      <c r="E118" s="865"/>
      <c r="F118" s="866"/>
      <c r="G118" s="646"/>
      <c r="H118" s="648"/>
      <c r="I118" s="650"/>
      <c r="J118" s="652"/>
      <c r="K118" s="868"/>
      <c r="L118" s="868"/>
      <c r="M118" s="870"/>
      <c r="N118" s="632"/>
      <c r="O118" s="635"/>
      <c r="P118" s="623"/>
      <c r="Q118" s="642"/>
      <c r="R118" s="643"/>
      <c r="S118" s="644"/>
    </row>
    <row r="119" spans="1:19" ht="15" customHeight="1" thickBot="1" x14ac:dyDescent="0.3">
      <c r="A119" s="654"/>
      <c r="B119" s="174" t="s">
        <v>254</v>
      </c>
      <c r="C119" s="864"/>
      <c r="D119" s="865"/>
      <c r="E119" s="865"/>
      <c r="F119" s="866"/>
      <c r="G119" s="646"/>
      <c r="H119" s="648"/>
      <c r="I119" s="650"/>
      <c r="J119" s="652"/>
      <c r="K119" s="868"/>
      <c r="L119" s="868"/>
      <c r="M119" s="870"/>
      <c r="N119" s="861"/>
      <c r="O119" s="862"/>
      <c r="P119" s="863"/>
      <c r="Q119" s="642"/>
      <c r="R119" s="643"/>
      <c r="S119" s="644"/>
    </row>
    <row r="120" spans="1:19" s="315" customFormat="1" ht="15" customHeight="1" thickBot="1" x14ac:dyDescent="0.3">
      <c r="A120" s="654"/>
      <c r="B120" s="482" t="s">
        <v>276</v>
      </c>
      <c r="C120" s="500"/>
      <c r="D120" s="499"/>
      <c r="E120" s="499"/>
      <c r="F120" s="501"/>
      <c r="G120" s="497">
        <v>1</v>
      </c>
      <c r="H120" s="496">
        <f>G120*30</f>
        <v>30</v>
      </c>
      <c r="I120" s="487"/>
      <c r="J120" s="486"/>
      <c r="K120" s="488"/>
      <c r="L120" s="488"/>
      <c r="M120" s="493"/>
      <c r="N120" s="492"/>
      <c r="O120" s="489"/>
      <c r="P120" s="494"/>
      <c r="Q120" s="495"/>
      <c r="R120" s="489"/>
      <c r="S120" s="491"/>
    </row>
    <row r="121" spans="1:19" s="315" customFormat="1" ht="15" customHeight="1" thickBot="1" x14ac:dyDescent="0.3">
      <c r="A121" s="655"/>
      <c r="B121" s="483" t="s">
        <v>277</v>
      </c>
      <c r="C121" s="447">
        <v>1</v>
      </c>
      <c r="D121" s="484"/>
      <c r="E121" s="484"/>
      <c r="F121" s="485"/>
      <c r="G121" s="498">
        <v>5</v>
      </c>
      <c r="H121" s="171">
        <f t="shared" ref="H121" si="44">G121*30</f>
        <v>150</v>
      </c>
      <c r="I121" s="35">
        <f t="shared" ref="I121" si="45">SUM(J121+K121+L121)</f>
        <v>60</v>
      </c>
      <c r="J121" s="172">
        <v>30</v>
      </c>
      <c r="K121" s="172"/>
      <c r="L121" s="172">
        <v>30</v>
      </c>
      <c r="M121" s="173">
        <f t="shared" ref="M121" si="46">H121-I121</f>
        <v>90</v>
      </c>
      <c r="N121" s="490">
        <v>4</v>
      </c>
      <c r="O121" s="446"/>
      <c r="P121" s="444"/>
      <c r="Q121" s="445"/>
      <c r="R121" s="446"/>
      <c r="S121" s="443"/>
    </row>
    <row r="122" spans="1:19" ht="15" customHeight="1" thickBot="1" x14ac:dyDescent="0.3">
      <c r="A122" s="653" t="s">
        <v>160</v>
      </c>
      <c r="B122" s="174" t="s">
        <v>255</v>
      </c>
      <c r="C122" s="656"/>
      <c r="D122" s="658" t="s">
        <v>22</v>
      </c>
      <c r="E122" s="658"/>
      <c r="F122" s="660"/>
      <c r="G122" s="662">
        <v>5</v>
      </c>
      <c r="H122" s="664">
        <f t="shared" ref="H122" si="47">G122*30</f>
        <v>150</v>
      </c>
      <c r="I122" s="666">
        <f t="shared" ref="I122" si="48">SUM(J122+K122+L122)</f>
        <v>54</v>
      </c>
      <c r="J122" s="668">
        <v>8</v>
      </c>
      <c r="K122" s="626"/>
      <c r="L122" s="626">
        <v>46</v>
      </c>
      <c r="M122" s="629">
        <f>H122-I122</f>
        <v>96</v>
      </c>
      <c r="N122" s="632"/>
      <c r="O122" s="635"/>
      <c r="P122" s="623"/>
      <c r="Q122" s="632"/>
      <c r="R122" s="635">
        <v>6</v>
      </c>
      <c r="S122" s="623"/>
    </row>
    <row r="123" spans="1:19" ht="15" customHeight="1" thickBot="1" x14ac:dyDescent="0.3">
      <c r="A123" s="654"/>
      <c r="B123" s="174" t="s">
        <v>256</v>
      </c>
      <c r="C123" s="656"/>
      <c r="D123" s="658"/>
      <c r="E123" s="658"/>
      <c r="F123" s="660"/>
      <c r="G123" s="662"/>
      <c r="H123" s="664"/>
      <c r="I123" s="666"/>
      <c r="J123" s="668"/>
      <c r="K123" s="626"/>
      <c r="L123" s="626"/>
      <c r="M123" s="629"/>
      <c r="N123" s="632"/>
      <c r="O123" s="635"/>
      <c r="P123" s="623"/>
      <c r="Q123" s="632"/>
      <c r="R123" s="635"/>
      <c r="S123" s="623"/>
    </row>
    <row r="124" spans="1:19" ht="15" customHeight="1" thickBot="1" x14ac:dyDescent="0.3">
      <c r="A124" s="655"/>
      <c r="B124" s="174" t="s">
        <v>257</v>
      </c>
      <c r="C124" s="657"/>
      <c r="D124" s="659"/>
      <c r="E124" s="659"/>
      <c r="F124" s="661"/>
      <c r="G124" s="663"/>
      <c r="H124" s="665"/>
      <c r="I124" s="667"/>
      <c r="J124" s="669"/>
      <c r="K124" s="627"/>
      <c r="L124" s="627"/>
      <c r="M124" s="630"/>
      <c r="N124" s="670"/>
      <c r="O124" s="671"/>
      <c r="P124" s="624"/>
      <c r="Q124" s="670"/>
      <c r="R124" s="671"/>
      <c r="S124" s="624"/>
    </row>
    <row r="125" spans="1:19" ht="15" customHeight="1" thickBot="1" x14ac:dyDescent="0.3">
      <c r="A125" s="653" t="s">
        <v>161</v>
      </c>
      <c r="B125" s="174" t="s">
        <v>226</v>
      </c>
      <c r="C125" s="676"/>
      <c r="D125" s="678" t="s">
        <v>23</v>
      </c>
      <c r="E125" s="678"/>
      <c r="F125" s="680"/>
      <c r="G125" s="691">
        <v>5</v>
      </c>
      <c r="H125" s="692">
        <f t="shared" ref="H125" si="49">G125*30</f>
        <v>150</v>
      </c>
      <c r="I125" s="666">
        <f t="shared" ref="I125" si="50">SUM(J125+K125+L125)</f>
        <v>50</v>
      </c>
      <c r="J125" s="687">
        <v>8</v>
      </c>
      <c r="K125" s="625"/>
      <c r="L125" s="625">
        <v>42</v>
      </c>
      <c r="M125" s="628">
        <f>H125-I125</f>
        <v>100</v>
      </c>
      <c r="N125" s="631"/>
      <c r="O125" s="634"/>
      <c r="P125" s="637"/>
      <c r="Q125" s="631"/>
      <c r="R125" s="634"/>
      <c r="S125" s="640">
        <v>6</v>
      </c>
    </row>
    <row r="126" spans="1:19" ht="15" customHeight="1" thickBot="1" x14ac:dyDescent="0.3">
      <c r="A126" s="654"/>
      <c r="B126" s="174" t="s">
        <v>224</v>
      </c>
      <c r="C126" s="656"/>
      <c r="D126" s="658"/>
      <c r="E126" s="658"/>
      <c r="F126" s="660"/>
      <c r="G126" s="662"/>
      <c r="H126" s="664"/>
      <c r="I126" s="666"/>
      <c r="J126" s="668"/>
      <c r="K126" s="626"/>
      <c r="L126" s="626"/>
      <c r="M126" s="629"/>
      <c r="N126" s="632"/>
      <c r="O126" s="635"/>
      <c r="P126" s="638"/>
      <c r="Q126" s="632"/>
      <c r="R126" s="635"/>
      <c r="S126" s="623"/>
    </row>
    <row r="127" spans="1:19" ht="15" customHeight="1" thickBot="1" x14ac:dyDescent="0.3">
      <c r="A127" s="655"/>
      <c r="B127" s="174" t="s">
        <v>258</v>
      </c>
      <c r="C127" s="688"/>
      <c r="D127" s="689"/>
      <c r="E127" s="689"/>
      <c r="F127" s="690"/>
      <c r="G127" s="663"/>
      <c r="H127" s="665"/>
      <c r="I127" s="667"/>
      <c r="J127" s="669"/>
      <c r="K127" s="627"/>
      <c r="L127" s="627"/>
      <c r="M127" s="630"/>
      <c r="N127" s="633"/>
      <c r="O127" s="636"/>
      <c r="P127" s="639"/>
      <c r="Q127" s="633"/>
      <c r="R127" s="636"/>
      <c r="S127" s="641"/>
    </row>
    <row r="128" spans="1:19" ht="15" customHeight="1" thickBot="1" x14ac:dyDescent="0.3">
      <c r="A128" s="787" t="s">
        <v>206</v>
      </c>
      <c r="B128" s="788"/>
      <c r="C128" s="788"/>
      <c r="D128" s="788"/>
      <c r="E128" s="788"/>
      <c r="F128" s="811"/>
      <c r="G128" s="354">
        <f>SUM(G96+G102+G105+G114+G120)</f>
        <v>21</v>
      </c>
      <c r="H128" s="478">
        <f>SUM(H96+H102+H105+H114+H120)</f>
        <v>630</v>
      </c>
      <c r="I128" s="72"/>
      <c r="J128" s="72"/>
      <c r="K128" s="72"/>
      <c r="L128" s="72"/>
      <c r="M128" s="364"/>
      <c r="N128" s="114"/>
      <c r="O128" s="431"/>
      <c r="P128" s="432"/>
      <c r="Q128" s="113"/>
      <c r="R128" s="431"/>
      <c r="S128" s="433"/>
    </row>
    <row r="129" spans="1:19" ht="15" customHeight="1" thickBot="1" x14ac:dyDescent="0.3">
      <c r="A129" s="785" t="s">
        <v>188</v>
      </c>
      <c r="B129" s="786"/>
      <c r="C129" s="786"/>
      <c r="D129" s="786"/>
      <c r="E129" s="786"/>
      <c r="F129" s="801"/>
      <c r="G129" s="43">
        <f>SUM(G99+G108+G111+G121+G122+G125)</f>
        <v>30</v>
      </c>
      <c r="H129" s="75">
        <f t="shared" ref="H129:M129" si="51">SUM(H99+H108+H111+H121+H122+H125)</f>
        <v>900</v>
      </c>
      <c r="I129" s="68">
        <f t="shared" si="51"/>
        <v>326</v>
      </c>
      <c r="J129" s="68">
        <f t="shared" si="51"/>
        <v>90</v>
      </c>
      <c r="K129" s="68">
        <f t="shared" si="51"/>
        <v>0</v>
      </c>
      <c r="L129" s="68">
        <f t="shared" si="51"/>
        <v>236</v>
      </c>
      <c r="M129" s="77">
        <f t="shared" si="51"/>
        <v>574</v>
      </c>
      <c r="N129" s="374">
        <f t="shared" ref="N129:S129" si="52">SUM(N96:N128)</f>
        <v>4</v>
      </c>
      <c r="O129" s="76">
        <f t="shared" si="52"/>
        <v>12</v>
      </c>
      <c r="P129" s="76">
        <f t="shared" si="52"/>
        <v>6</v>
      </c>
      <c r="Q129" s="373">
        <f t="shared" si="52"/>
        <v>0</v>
      </c>
      <c r="R129" s="76">
        <f t="shared" si="52"/>
        <v>6</v>
      </c>
      <c r="S129" s="77">
        <f t="shared" si="52"/>
        <v>6</v>
      </c>
    </row>
    <row r="130" spans="1:19" ht="15" customHeight="1" thickBot="1" x14ac:dyDescent="0.3">
      <c r="A130" s="785" t="s">
        <v>189</v>
      </c>
      <c r="B130" s="786"/>
      <c r="C130" s="786"/>
      <c r="D130" s="786"/>
      <c r="E130" s="786"/>
      <c r="F130" s="801"/>
      <c r="G130" s="43">
        <f>SUM(G128:G129)</f>
        <v>51</v>
      </c>
      <c r="H130" s="421">
        <f>SUM(H128:H129)</f>
        <v>1530</v>
      </c>
      <c r="I130" s="142"/>
      <c r="J130" s="142"/>
      <c r="K130" s="142"/>
      <c r="L130" s="142"/>
      <c r="M130" s="143"/>
      <c r="N130" s="177"/>
      <c r="O130" s="178"/>
      <c r="P130" s="179"/>
      <c r="Q130" s="180"/>
      <c r="R130" s="178"/>
      <c r="S130" s="181"/>
    </row>
    <row r="131" spans="1:19" ht="15" customHeight="1" thickBot="1" x14ac:dyDescent="0.3">
      <c r="A131" s="706" t="s">
        <v>207</v>
      </c>
      <c r="B131" s="707"/>
      <c r="C131" s="707"/>
      <c r="D131" s="707"/>
      <c r="E131" s="707"/>
      <c r="F131" s="708"/>
      <c r="G131" s="395">
        <f>SUM(G92,G128)</f>
        <v>30</v>
      </c>
      <c r="H131" s="396">
        <f>SUM(H92,H128)</f>
        <v>900</v>
      </c>
      <c r="I131" s="397"/>
      <c r="J131" s="397"/>
      <c r="K131" s="397"/>
      <c r="L131" s="397"/>
      <c r="M131" s="398"/>
      <c r="N131" s="394"/>
      <c r="O131" s="186"/>
      <c r="P131" s="187"/>
      <c r="Q131" s="185"/>
      <c r="R131" s="186"/>
      <c r="S131" s="188"/>
    </row>
    <row r="132" spans="1:19" ht="15" customHeight="1" thickBot="1" x14ac:dyDescent="0.3">
      <c r="A132" s="709" t="s">
        <v>190</v>
      </c>
      <c r="B132" s="710"/>
      <c r="C132" s="710"/>
      <c r="D132" s="710"/>
      <c r="E132" s="710"/>
      <c r="F132" s="711"/>
      <c r="G132" s="411">
        <f>SUM(G93,G129)</f>
        <v>30</v>
      </c>
      <c r="H132" s="189">
        <f>SUM(H93,H129)</f>
        <v>900</v>
      </c>
      <c r="I132" s="190">
        <f t="shared" ref="I132:S132" si="53">SUM(I93,I129)</f>
        <v>326</v>
      </c>
      <c r="J132" s="190">
        <f t="shared" si="53"/>
        <v>90</v>
      </c>
      <c r="K132" s="190">
        <f t="shared" si="53"/>
        <v>0</v>
      </c>
      <c r="L132" s="190">
        <f t="shared" si="53"/>
        <v>236</v>
      </c>
      <c r="M132" s="191">
        <f t="shared" si="53"/>
        <v>574</v>
      </c>
      <c r="N132" s="189">
        <f t="shared" si="53"/>
        <v>4</v>
      </c>
      <c r="O132" s="190">
        <f t="shared" si="53"/>
        <v>12</v>
      </c>
      <c r="P132" s="191">
        <f t="shared" si="53"/>
        <v>6</v>
      </c>
      <c r="Q132" s="189">
        <f t="shared" si="53"/>
        <v>0</v>
      </c>
      <c r="R132" s="190">
        <f t="shared" si="53"/>
        <v>6</v>
      </c>
      <c r="S132" s="192">
        <f t="shared" si="53"/>
        <v>6</v>
      </c>
    </row>
    <row r="133" spans="1:19" ht="15" customHeight="1" thickBot="1" x14ac:dyDescent="0.3">
      <c r="A133" s="709" t="s">
        <v>191</v>
      </c>
      <c r="B133" s="710"/>
      <c r="C133" s="710"/>
      <c r="D133" s="710"/>
      <c r="E133" s="710"/>
      <c r="F133" s="711"/>
      <c r="G133" s="411">
        <f>SUM(G131:G132)</f>
        <v>60</v>
      </c>
      <c r="H133" s="400">
        <f>SUM(H131:H132)</f>
        <v>1800</v>
      </c>
      <c r="I133" s="183"/>
      <c r="J133" s="183"/>
      <c r="K133" s="183"/>
      <c r="L133" s="183"/>
      <c r="M133" s="184"/>
      <c r="N133" s="182"/>
      <c r="O133" s="183"/>
      <c r="P133" s="184"/>
      <c r="Q133" s="182"/>
      <c r="R133" s="183"/>
      <c r="S133" s="399"/>
    </row>
    <row r="134" spans="1:19" ht="15" customHeight="1" thickBot="1" x14ac:dyDescent="0.3">
      <c r="A134" s="712" t="s">
        <v>208</v>
      </c>
      <c r="B134" s="712"/>
      <c r="C134" s="712"/>
      <c r="D134" s="712"/>
      <c r="E134" s="712"/>
      <c r="F134" s="712"/>
      <c r="G134" s="395">
        <f>SUM(G72,G131)</f>
        <v>120</v>
      </c>
      <c r="H134" s="401">
        <f>SUM(H72,H131)</f>
        <v>3600</v>
      </c>
      <c r="I134" s="186"/>
      <c r="J134" s="186"/>
      <c r="K134" s="186"/>
      <c r="L134" s="186"/>
      <c r="M134" s="187"/>
      <c r="N134" s="185"/>
      <c r="O134" s="186"/>
      <c r="P134" s="187"/>
      <c r="Q134" s="185"/>
      <c r="R134" s="186"/>
      <c r="S134" s="188"/>
    </row>
    <row r="135" spans="1:19" ht="15" customHeight="1" thickBot="1" x14ac:dyDescent="0.3">
      <c r="A135" s="713" t="s">
        <v>192</v>
      </c>
      <c r="B135" s="713"/>
      <c r="C135" s="713"/>
      <c r="D135" s="713"/>
      <c r="E135" s="713"/>
      <c r="F135" s="713"/>
      <c r="G135" s="411">
        <f>SUM(G73,G132)</f>
        <v>120</v>
      </c>
      <c r="H135" s="189">
        <f>SUM(H73,H132)</f>
        <v>3600</v>
      </c>
      <c r="I135" s="190">
        <f t="shared" ref="I135:S135" si="54">SUM(I73,I132)</f>
        <v>1600</v>
      </c>
      <c r="J135" s="190">
        <f t="shared" si="54"/>
        <v>472</v>
      </c>
      <c r="K135" s="190">
        <f t="shared" si="54"/>
        <v>0</v>
      </c>
      <c r="L135" s="190">
        <f t="shared" si="54"/>
        <v>1128</v>
      </c>
      <c r="M135" s="191">
        <f t="shared" si="54"/>
        <v>2000</v>
      </c>
      <c r="N135" s="189">
        <f t="shared" si="54"/>
        <v>22</v>
      </c>
      <c r="O135" s="190">
        <f t="shared" si="54"/>
        <v>20</v>
      </c>
      <c r="P135" s="191">
        <f t="shared" si="54"/>
        <v>22</v>
      </c>
      <c r="Q135" s="189">
        <f t="shared" si="54"/>
        <v>22</v>
      </c>
      <c r="R135" s="190">
        <f t="shared" si="54"/>
        <v>20</v>
      </c>
      <c r="S135" s="192">
        <f t="shared" si="54"/>
        <v>20</v>
      </c>
    </row>
    <row r="136" spans="1:19" ht="15" customHeight="1" thickBot="1" x14ac:dyDescent="0.3">
      <c r="A136" s="713" t="s">
        <v>193</v>
      </c>
      <c r="B136" s="713"/>
      <c r="C136" s="713"/>
      <c r="D136" s="713"/>
      <c r="E136" s="713"/>
      <c r="F136" s="713"/>
      <c r="G136" s="411">
        <f>SUM(G134:G135)</f>
        <v>240</v>
      </c>
      <c r="H136" s="400">
        <f>SUM(H134:H135)</f>
        <v>7200</v>
      </c>
      <c r="I136" s="403"/>
      <c r="J136" s="403"/>
      <c r="K136" s="403"/>
      <c r="L136" s="403"/>
      <c r="M136" s="404"/>
      <c r="N136" s="402"/>
      <c r="O136" s="403"/>
      <c r="P136" s="404"/>
      <c r="Q136" s="402"/>
      <c r="R136" s="403"/>
      <c r="S136" s="405"/>
    </row>
    <row r="137" spans="1:19" ht="15" customHeight="1" thickBot="1" x14ac:dyDescent="0.3">
      <c r="A137" s="850" t="s">
        <v>81</v>
      </c>
      <c r="B137" s="850"/>
      <c r="C137" s="850"/>
      <c r="D137" s="850"/>
      <c r="E137" s="850"/>
      <c r="F137" s="850"/>
      <c r="G137" s="850"/>
      <c r="H137" s="851"/>
      <c r="I137" s="851"/>
      <c r="J137" s="851"/>
      <c r="K137" s="851"/>
      <c r="L137" s="851"/>
      <c r="M137" s="851"/>
      <c r="N137" s="193">
        <f>SUM(N135)</f>
        <v>22</v>
      </c>
      <c r="O137" s="193">
        <f t="shared" ref="O137:S137" si="55">SUM(O135)</f>
        <v>20</v>
      </c>
      <c r="P137" s="193">
        <f t="shared" si="55"/>
        <v>22</v>
      </c>
      <c r="Q137" s="193">
        <f t="shared" si="55"/>
        <v>22</v>
      </c>
      <c r="R137" s="193">
        <f t="shared" si="55"/>
        <v>20</v>
      </c>
      <c r="S137" s="193">
        <f t="shared" si="55"/>
        <v>20</v>
      </c>
    </row>
    <row r="138" spans="1:19" ht="15" customHeight="1" thickBot="1" x14ac:dyDescent="0.3">
      <c r="A138" s="852" t="s">
        <v>82</v>
      </c>
      <c r="B138" s="852"/>
      <c r="C138" s="852"/>
      <c r="D138" s="852"/>
      <c r="E138" s="852"/>
      <c r="F138" s="852"/>
      <c r="G138" s="852"/>
      <c r="H138" s="852"/>
      <c r="I138" s="852"/>
      <c r="J138" s="852"/>
      <c r="K138" s="852"/>
      <c r="L138" s="852"/>
      <c r="M138" s="852"/>
      <c r="N138" s="502">
        <v>3</v>
      </c>
      <c r="O138" s="504"/>
      <c r="P138" s="506">
        <v>3</v>
      </c>
      <c r="Q138" s="506">
        <v>4</v>
      </c>
      <c r="R138" s="506"/>
      <c r="S138" s="506">
        <v>2</v>
      </c>
    </row>
    <row r="139" spans="1:19" ht="15" customHeight="1" thickBot="1" x14ac:dyDescent="0.3">
      <c r="A139" s="852" t="s">
        <v>83</v>
      </c>
      <c r="B139" s="852"/>
      <c r="C139" s="852"/>
      <c r="D139" s="852"/>
      <c r="E139" s="852"/>
      <c r="F139" s="852"/>
      <c r="G139" s="852"/>
      <c r="H139" s="852"/>
      <c r="I139" s="852"/>
      <c r="J139" s="852"/>
      <c r="K139" s="852"/>
      <c r="L139" s="852"/>
      <c r="M139" s="852"/>
      <c r="N139" s="503">
        <v>3</v>
      </c>
      <c r="O139" s="505">
        <v>2</v>
      </c>
      <c r="P139" s="507">
        <v>4</v>
      </c>
      <c r="Q139" s="507">
        <v>2</v>
      </c>
      <c r="R139" s="507">
        <v>2</v>
      </c>
      <c r="S139" s="507">
        <v>4</v>
      </c>
    </row>
    <row r="140" spans="1:19" ht="15" customHeight="1" thickBot="1" x14ac:dyDescent="0.3">
      <c r="A140" s="852" t="s">
        <v>84</v>
      </c>
      <c r="B140" s="852"/>
      <c r="C140" s="852"/>
      <c r="D140" s="852"/>
      <c r="E140" s="852"/>
      <c r="F140" s="852"/>
      <c r="G140" s="852"/>
      <c r="H140" s="852"/>
      <c r="I140" s="852"/>
      <c r="J140" s="852"/>
      <c r="K140" s="852"/>
      <c r="L140" s="852"/>
      <c r="M140" s="852"/>
      <c r="N140" s="425"/>
      <c r="O140" s="426"/>
      <c r="P140" s="426"/>
      <c r="Q140" s="427"/>
      <c r="R140" s="427"/>
      <c r="S140" s="427"/>
    </row>
    <row r="141" spans="1:19" ht="15" customHeight="1" thickBot="1" x14ac:dyDescent="0.3">
      <c r="A141" s="849" t="s">
        <v>85</v>
      </c>
      <c r="B141" s="849"/>
      <c r="C141" s="849"/>
      <c r="D141" s="849"/>
      <c r="E141" s="849"/>
      <c r="F141" s="849"/>
      <c r="G141" s="849"/>
      <c r="H141" s="849"/>
      <c r="I141" s="849"/>
      <c r="J141" s="849"/>
      <c r="K141" s="849"/>
      <c r="L141" s="849"/>
      <c r="M141" s="849"/>
      <c r="N141" s="428"/>
      <c r="O141" s="429"/>
      <c r="P141" s="429">
        <v>1</v>
      </c>
      <c r="Q141" s="430"/>
      <c r="R141" s="430"/>
      <c r="S141" s="430">
        <v>1</v>
      </c>
    </row>
    <row r="142" spans="1:19" ht="15" customHeight="1" thickBot="1" x14ac:dyDescent="0.3">
      <c r="A142" s="854" t="s">
        <v>86</v>
      </c>
      <c r="B142" s="855"/>
      <c r="C142" s="855"/>
      <c r="D142" s="855"/>
      <c r="E142" s="855"/>
      <c r="F142" s="855"/>
      <c r="G142" s="855"/>
      <c r="H142" s="855"/>
      <c r="I142" s="855"/>
      <c r="J142" s="855"/>
      <c r="K142" s="855"/>
      <c r="L142" s="856" t="s">
        <v>87</v>
      </c>
      <c r="M142" s="857"/>
      <c r="N142" s="858">
        <f>G74/G136*100</f>
        <v>75</v>
      </c>
      <c r="O142" s="859"/>
      <c r="P142" s="858" t="s">
        <v>88</v>
      </c>
      <c r="Q142" s="859"/>
      <c r="R142" s="860">
        <f>G133/G136*100</f>
        <v>25</v>
      </c>
      <c r="S142" s="859"/>
    </row>
    <row r="143" spans="1:19" ht="15" customHeight="1" thickBot="1" x14ac:dyDescent="0.3">
      <c r="A143" s="194"/>
      <c r="B143" s="194"/>
      <c r="C143" s="350"/>
      <c r="D143" s="350"/>
      <c r="E143" s="350"/>
      <c r="F143" s="350"/>
      <c r="G143" s="194"/>
      <c r="H143" s="194"/>
      <c r="I143" s="194"/>
      <c r="J143" s="194"/>
      <c r="K143" s="194"/>
      <c r="L143" s="194"/>
      <c r="M143" s="194"/>
      <c r="N143" s="847">
        <f>SUM(G14+G22+G23+G26+G28+G31+G32+G41+G42+G44+G56+G64+G99+G108+G111+G121)</f>
        <v>60</v>
      </c>
      <c r="O143" s="848"/>
      <c r="P143" s="848"/>
      <c r="Q143" s="847">
        <f>SUM(G27+G33+G34+G45+G47+G48+G52+G53+G54+G55+G57+G65+G70+G122+G125)</f>
        <v>60</v>
      </c>
      <c r="R143" s="848"/>
      <c r="S143" s="853"/>
    </row>
    <row r="144" spans="1:19" ht="16.5" thickBot="1" x14ac:dyDescent="0.3">
      <c r="A144" s="194"/>
      <c r="B144" s="194"/>
      <c r="C144" s="350"/>
      <c r="D144" s="350"/>
      <c r="E144" s="350"/>
      <c r="F144" s="350"/>
      <c r="G144" s="194"/>
      <c r="H144" s="194"/>
      <c r="I144" s="194"/>
      <c r="J144" s="194"/>
      <c r="K144" s="194"/>
      <c r="L144" s="194"/>
      <c r="M144" s="194"/>
      <c r="N144" s="314"/>
      <c r="O144" s="314"/>
      <c r="P144" s="314"/>
      <c r="Q144" s="314"/>
      <c r="R144" s="314"/>
      <c r="S144" s="314"/>
    </row>
    <row r="145" spans="1:19" ht="31.5" x14ac:dyDescent="0.25">
      <c r="A145" s="203" t="s">
        <v>169</v>
      </c>
      <c r="B145" s="327" t="s">
        <v>170</v>
      </c>
      <c r="C145" s="7"/>
      <c r="D145" s="56"/>
      <c r="E145" s="8"/>
      <c r="F145" s="9"/>
      <c r="G145" s="408">
        <f t="shared" ref="G145:M145" si="56">SUM(G146:G147)</f>
        <v>18</v>
      </c>
      <c r="H145" s="407">
        <f t="shared" si="56"/>
        <v>540</v>
      </c>
      <c r="I145" s="333">
        <f t="shared" si="56"/>
        <v>195</v>
      </c>
      <c r="J145" s="333">
        <f t="shared" si="56"/>
        <v>0</v>
      </c>
      <c r="K145" s="333">
        <f t="shared" si="56"/>
        <v>0</v>
      </c>
      <c r="L145" s="333">
        <f t="shared" si="56"/>
        <v>195</v>
      </c>
      <c r="M145" s="334">
        <f t="shared" si="56"/>
        <v>345</v>
      </c>
      <c r="N145" s="292"/>
      <c r="O145" s="293"/>
      <c r="P145" s="294"/>
      <c r="Q145" s="7"/>
      <c r="R145" s="14"/>
      <c r="S145" s="295"/>
    </row>
    <row r="146" spans="1:19" ht="15.75" x14ac:dyDescent="0.25">
      <c r="A146" s="19"/>
      <c r="B146" s="328" t="s">
        <v>171</v>
      </c>
      <c r="C146" s="317" t="s">
        <v>21</v>
      </c>
      <c r="D146" s="316" t="s">
        <v>169</v>
      </c>
      <c r="E146" s="22"/>
      <c r="F146" s="23"/>
      <c r="G146" s="409">
        <v>9</v>
      </c>
      <c r="H146" s="160">
        <f t="shared" ref="H146:H147" si="57">G146*30</f>
        <v>270</v>
      </c>
      <c r="I146" s="332">
        <f>SUM(J146:L146)</f>
        <v>99</v>
      </c>
      <c r="J146" s="413"/>
      <c r="K146" s="413"/>
      <c r="L146" s="413">
        <v>99</v>
      </c>
      <c r="M146" s="161">
        <f t="shared" ref="M146:M147" si="58">H146-I146</f>
        <v>171</v>
      </c>
      <c r="N146" s="344">
        <v>3</v>
      </c>
      <c r="O146" s="336">
        <v>3</v>
      </c>
      <c r="P146" s="338">
        <v>3</v>
      </c>
      <c r="Q146" s="340"/>
      <c r="R146" s="336"/>
      <c r="S146" s="341"/>
    </row>
    <row r="147" spans="1:19" ht="16.5" thickBot="1" x14ac:dyDescent="0.3">
      <c r="A147" s="31"/>
      <c r="B147" s="329" t="s">
        <v>171</v>
      </c>
      <c r="C147" s="330" t="s">
        <v>23</v>
      </c>
      <c r="D147" s="331" t="s">
        <v>172</v>
      </c>
      <c r="E147" s="33"/>
      <c r="F147" s="34"/>
      <c r="G147" s="410">
        <v>9</v>
      </c>
      <c r="H147" s="171">
        <f t="shared" si="57"/>
        <v>270</v>
      </c>
      <c r="I147" s="335">
        <f t="shared" ref="I147" si="59">SUM(J147:L147)</f>
        <v>96</v>
      </c>
      <c r="J147" s="414"/>
      <c r="K147" s="414"/>
      <c r="L147" s="414">
        <v>96</v>
      </c>
      <c r="M147" s="173">
        <f t="shared" si="58"/>
        <v>174</v>
      </c>
      <c r="N147" s="345"/>
      <c r="O147" s="337"/>
      <c r="P147" s="339"/>
      <c r="Q147" s="342">
        <v>3</v>
      </c>
      <c r="R147" s="337">
        <v>3</v>
      </c>
      <c r="S147" s="343">
        <v>3</v>
      </c>
    </row>
    <row r="148" spans="1:19" ht="15.75" x14ac:dyDescent="0.25">
      <c r="A148" s="313"/>
      <c r="B148" s="318"/>
      <c r="C148" s="319"/>
      <c r="D148" s="319"/>
      <c r="E148" s="320"/>
      <c r="F148" s="321"/>
      <c r="G148" s="322"/>
      <c r="H148" s="323"/>
      <c r="I148" s="324"/>
      <c r="J148" s="323"/>
      <c r="K148" s="325"/>
      <c r="L148" s="325"/>
      <c r="M148" s="324"/>
      <c r="N148" s="326"/>
      <c r="O148" s="326"/>
      <c r="P148" s="326"/>
      <c r="Q148" s="326"/>
      <c r="R148" s="326"/>
      <c r="S148" s="326"/>
    </row>
    <row r="149" spans="1:19" ht="15.75" x14ac:dyDescent="0.25">
      <c r="A149" s="313"/>
      <c r="B149" s="318"/>
      <c r="C149" s="319"/>
      <c r="D149" s="319"/>
      <c r="E149" s="320"/>
      <c r="F149" s="321"/>
      <c r="G149" s="322"/>
      <c r="H149" s="323"/>
      <c r="I149" s="324"/>
      <c r="J149" s="323"/>
      <c r="K149" s="325"/>
      <c r="L149" s="325"/>
      <c r="M149" s="324"/>
      <c r="N149" s="326"/>
      <c r="O149" s="326"/>
      <c r="P149" s="326"/>
      <c r="Q149" s="326"/>
      <c r="R149" s="326"/>
      <c r="S149" s="326"/>
    </row>
    <row r="150" spans="1:19" ht="15.75" x14ac:dyDescent="0.25">
      <c r="A150" s="195"/>
      <c r="B150" s="196" t="s">
        <v>89</v>
      </c>
      <c r="C150" s="351"/>
      <c r="D150" s="844"/>
      <c r="E150" s="844"/>
      <c r="F150" s="844"/>
      <c r="G150" s="844"/>
      <c r="H150" s="196"/>
      <c r="I150" s="846" t="s">
        <v>90</v>
      </c>
      <c r="J150" s="846"/>
      <c r="K150" s="846"/>
      <c r="L150" s="195"/>
      <c r="M150" s="195"/>
      <c r="N150" s="195"/>
      <c r="O150" s="195"/>
      <c r="P150" s="195"/>
      <c r="Q150" s="195"/>
      <c r="R150" s="195"/>
      <c r="S150" s="195"/>
    </row>
    <row r="151" spans="1:19" ht="15.75" x14ac:dyDescent="0.25">
      <c r="A151" s="195"/>
      <c r="B151" s="195"/>
      <c r="C151" s="197"/>
      <c r="D151" s="197"/>
      <c r="E151" s="197"/>
      <c r="F151" s="197"/>
      <c r="G151" s="195"/>
      <c r="H151" s="195"/>
      <c r="I151" s="195"/>
      <c r="J151" s="195"/>
      <c r="K151" s="195"/>
      <c r="L151" s="195"/>
      <c r="M151" s="195"/>
      <c r="N151" s="195"/>
      <c r="O151" s="195"/>
      <c r="P151" s="195"/>
      <c r="Q151" s="195"/>
      <c r="R151" s="195"/>
      <c r="S151" s="195"/>
    </row>
    <row r="152" spans="1:19" ht="15.75" x14ac:dyDescent="0.25">
      <c r="A152" s="195"/>
      <c r="B152" s="196" t="s">
        <v>91</v>
      </c>
      <c r="C152" s="351"/>
      <c r="D152" s="844"/>
      <c r="E152" s="844"/>
      <c r="F152" s="844"/>
      <c r="G152" s="844"/>
      <c r="H152" s="196"/>
      <c r="I152" s="846" t="s">
        <v>173</v>
      </c>
      <c r="J152" s="846"/>
      <c r="K152" s="846"/>
      <c r="L152" s="195"/>
      <c r="M152" s="195"/>
      <c r="N152" s="195"/>
      <c r="O152" s="195"/>
      <c r="P152" s="195"/>
      <c r="Q152" s="195"/>
      <c r="R152" s="195"/>
      <c r="S152" s="195"/>
    </row>
    <row r="153" spans="1:19" ht="15.75" x14ac:dyDescent="0.25">
      <c r="A153" s="195"/>
      <c r="B153" s="195"/>
      <c r="C153" s="197"/>
      <c r="D153" s="197"/>
      <c r="E153" s="197"/>
      <c r="F153" s="197"/>
      <c r="G153" s="195"/>
      <c r="H153" s="195"/>
      <c r="I153" s="195"/>
      <c r="J153" s="195"/>
      <c r="K153" s="195"/>
      <c r="L153" s="195"/>
      <c r="M153" s="195"/>
      <c r="N153" s="195"/>
      <c r="O153" s="195"/>
      <c r="P153" s="195"/>
      <c r="Q153" s="195"/>
      <c r="R153" s="195"/>
      <c r="S153" s="195"/>
    </row>
    <row r="154" spans="1:19" ht="15.75" x14ac:dyDescent="0.25">
      <c r="A154" s="195"/>
      <c r="B154" s="196" t="s">
        <v>176</v>
      </c>
      <c r="C154" s="351"/>
      <c r="D154" s="844"/>
      <c r="E154" s="844"/>
      <c r="F154" s="844"/>
      <c r="G154" s="844"/>
      <c r="H154" s="196"/>
      <c r="I154" s="845" t="s">
        <v>173</v>
      </c>
      <c r="J154" s="845"/>
      <c r="K154" s="845"/>
      <c r="L154" s="195"/>
      <c r="M154" s="195"/>
      <c r="N154" s="195"/>
      <c r="O154" s="195"/>
      <c r="P154" s="195"/>
      <c r="Q154" s="195"/>
      <c r="R154" s="195"/>
      <c r="S154" s="195"/>
    </row>
  </sheetData>
  <mergeCells count="289">
    <mergeCell ref="N117:N119"/>
    <mergeCell ref="O117:O119"/>
    <mergeCell ref="P117:P119"/>
    <mergeCell ref="C117:C119"/>
    <mergeCell ref="D117:D119"/>
    <mergeCell ref="E117:E119"/>
    <mergeCell ref="F117:F119"/>
    <mergeCell ref="A117:A121"/>
    <mergeCell ref="A130:F130"/>
    <mergeCell ref="K117:K119"/>
    <mergeCell ref="L117:L119"/>
    <mergeCell ref="M117:M119"/>
    <mergeCell ref="A125:A127"/>
    <mergeCell ref="C125:C127"/>
    <mergeCell ref="D125:D127"/>
    <mergeCell ref="E125:E127"/>
    <mergeCell ref="F125:F127"/>
    <mergeCell ref="G125:G127"/>
    <mergeCell ref="H125:H127"/>
    <mergeCell ref="I125:I127"/>
    <mergeCell ref="J125:J127"/>
    <mergeCell ref="A133:F133"/>
    <mergeCell ref="A136:F136"/>
    <mergeCell ref="Q143:S143"/>
    <mergeCell ref="A129:F129"/>
    <mergeCell ref="A128:F128"/>
    <mergeCell ref="A142:K142"/>
    <mergeCell ref="L142:M142"/>
    <mergeCell ref="N142:O142"/>
    <mergeCell ref="P142:Q142"/>
    <mergeCell ref="R142:S142"/>
    <mergeCell ref="D154:G154"/>
    <mergeCell ref="I154:K154"/>
    <mergeCell ref="D150:G150"/>
    <mergeCell ref="I150:K150"/>
    <mergeCell ref="D152:G152"/>
    <mergeCell ref="I152:K152"/>
    <mergeCell ref="N143:P143"/>
    <mergeCell ref="A141:M141"/>
    <mergeCell ref="A137:M137"/>
    <mergeCell ref="A138:M138"/>
    <mergeCell ref="A139:M139"/>
    <mergeCell ref="A140:M140"/>
    <mergeCell ref="A76:S76"/>
    <mergeCell ref="A77:A81"/>
    <mergeCell ref="C77:C81"/>
    <mergeCell ref="S77:S81"/>
    <mergeCell ref="F77:F81"/>
    <mergeCell ref="G77:G81"/>
    <mergeCell ref="S87:S91"/>
    <mergeCell ref="R82:R86"/>
    <mergeCell ref="S82:S86"/>
    <mergeCell ref="E82:E86"/>
    <mergeCell ref="F82:F86"/>
    <mergeCell ref="G82:G86"/>
    <mergeCell ref="A82:A86"/>
    <mergeCell ref="C82:C86"/>
    <mergeCell ref="D82:D86"/>
    <mergeCell ref="A87:A91"/>
    <mergeCell ref="C87:C91"/>
    <mergeCell ref="D87:D91"/>
    <mergeCell ref="E87:E91"/>
    <mergeCell ref="F87:F91"/>
    <mergeCell ref="G87:G91"/>
    <mergeCell ref="N87:N91"/>
    <mergeCell ref="N82:N86"/>
    <mergeCell ref="Q82:Q86"/>
    <mergeCell ref="N77:N81"/>
    <mergeCell ref="A67:F67"/>
    <mergeCell ref="A66:F66"/>
    <mergeCell ref="A69:S69"/>
    <mergeCell ref="A71:F71"/>
    <mergeCell ref="A74:F74"/>
    <mergeCell ref="A72:F72"/>
    <mergeCell ref="A73:F73"/>
    <mergeCell ref="A94:F94"/>
    <mergeCell ref="O82:O86"/>
    <mergeCell ref="P82:P86"/>
    <mergeCell ref="O87:O91"/>
    <mergeCell ref="P87:P91"/>
    <mergeCell ref="Q87:Q91"/>
    <mergeCell ref="R87:R91"/>
    <mergeCell ref="A92:F92"/>
    <mergeCell ref="A93:F93"/>
    <mergeCell ref="O77:O81"/>
    <mergeCell ref="P77:P81"/>
    <mergeCell ref="Q77:Q81"/>
    <mergeCell ref="R77:R81"/>
    <mergeCell ref="A75:S75"/>
    <mergeCell ref="D77:D81"/>
    <mergeCell ref="E77:E81"/>
    <mergeCell ref="N4:P4"/>
    <mergeCell ref="Q4:S4"/>
    <mergeCell ref="A10:S10"/>
    <mergeCell ref="A61:S61"/>
    <mergeCell ref="N6:S6"/>
    <mergeCell ref="A9:S9"/>
    <mergeCell ref="H3:H7"/>
    <mergeCell ref="A18:F18"/>
    <mergeCell ref="A19:F19"/>
    <mergeCell ref="A20:F20"/>
    <mergeCell ref="A21:S21"/>
    <mergeCell ref="A60:F60"/>
    <mergeCell ref="A59:F59"/>
    <mergeCell ref="A58:F58"/>
    <mergeCell ref="A95:S95"/>
    <mergeCell ref="A131:F131"/>
    <mergeCell ref="A132:F132"/>
    <mergeCell ref="A134:F134"/>
    <mergeCell ref="A135:F135"/>
    <mergeCell ref="A1:S1"/>
    <mergeCell ref="A2:A7"/>
    <mergeCell ref="B2:B7"/>
    <mergeCell ref="C2:F2"/>
    <mergeCell ref="G2:G7"/>
    <mergeCell ref="H2:M2"/>
    <mergeCell ref="N2:S3"/>
    <mergeCell ref="C3:C7"/>
    <mergeCell ref="D3:D7"/>
    <mergeCell ref="E3:F3"/>
    <mergeCell ref="K4:K7"/>
    <mergeCell ref="L4:L7"/>
    <mergeCell ref="M3:M7"/>
    <mergeCell ref="E4:E7"/>
    <mergeCell ref="F4:F7"/>
    <mergeCell ref="I4:I7"/>
    <mergeCell ref="J4:J7"/>
    <mergeCell ref="I3:L3"/>
    <mergeCell ref="A68:F68"/>
    <mergeCell ref="A96:A98"/>
    <mergeCell ref="C96:C98"/>
    <mergeCell ref="D96:D98"/>
    <mergeCell ref="E96:E98"/>
    <mergeCell ref="F96:F98"/>
    <mergeCell ref="G96:G98"/>
    <mergeCell ref="H96:H98"/>
    <mergeCell ref="I96:I98"/>
    <mergeCell ref="J96:J98"/>
    <mergeCell ref="K96:K98"/>
    <mergeCell ref="L96:L98"/>
    <mergeCell ref="M96:M98"/>
    <mergeCell ref="N96:N98"/>
    <mergeCell ref="O96:O98"/>
    <mergeCell ref="P96:P98"/>
    <mergeCell ref="Q96:Q98"/>
    <mergeCell ref="R96:R98"/>
    <mergeCell ref="S96:S98"/>
    <mergeCell ref="A99:A101"/>
    <mergeCell ref="C99:C101"/>
    <mergeCell ref="D99:D101"/>
    <mergeCell ref="E99:E101"/>
    <mergeCell ref="F99:F101"/>
    <mergeCell ref="G99:G101"/>
    <mergeCell ref="H99:H101"/>
    <mergeCell ref="I99:I101"/>
    <mergeCell ref="J99:J101"/>
    <mergeCell ref="K99:K101"/>
    <mergeCell ref="L99:L101"/>
    <mergeCell ref="M99:M101"/>
    <mergeCell ref="N99:N101"/>
    <mergeCell ref="O99:O101"/>
    <mergeCell ref="P99:P101"/>
    <mergeCell ref="Q99:Q101"/>
    <mergeCell ref="R99:R101"/>
    <mergeCell ref="S99:S101"/>
    <mergeCell ref="A102:A104"/>
    <mergeCell ref="C102:C104"/>
    <mergeCell ref="D102:D104"/>
    <mergeCell ref="E102:E104"/>
    <mergeCell ref="F102:F104"/>
    <mergeCell ref="G102:G104"/>
    <mergeCell ref="H102:H104"/>
    <mergeCell ref="I102:I104"/>
    <mergeCell ref="J102:J104"/>
    <mergeCell ref="K102:K104"/>
    <mergeCell ref="L102:L104"/>
    <mergeCell ref="M102:M104"/>
    <mergeCell ref="N102:N104"/>
    <mergeCell ref="O102:O104"/>
    <mergeCell ref="P102:P104"/>
    <mergeCell ref="Q102:Q104"/>
    <mergeCell ref="R102:R104"/>
    <mergeCell ref="S102:S104"/>
    <mergeCell ref="A105:A107"/>
    <mergeCell ref="C105:C107"/>
    <mergeCell ref="D105:D107"/>
    <mergeCell ref="E105:E107"/>
    <mergeCell ref="F105:F107"/>
    <mergeCell ref="G105:G107"/>
    <mergeCell ref="H105:H107"/>
    <mergeCell ref="I105:I107"/>
    <mergeCell ref="J105:J107"/>
    <mergeCell ref="K105:K107"/>
    <mergeCell ref="L105:L107"/>
    <mergeCell ref="M105:M107"/>
    <mergeCell ref="N105:N107"/>
    <mergeCell ref="O105:O107"/>
    <mergeCell ref="P105:P107"/>
    <mergeCell ref="Q105:Q107"/>
    <mergeCell ref="R105:R107"/>
    <mergeCell ref="S105:S107"/>
    <mergeCell ref="A108:A110"/>
    <mergeCell ref="C108:C110"/>
    <mergeCell ref="D108:D110"/>
    <mergeCell ref="E108:E110"/>
    <mergeCell ref="F108:F110"/>
    <mergeCell ref="G108:G110"/>
    <mergeCell ref="H108:H110"/>
    <mergeCell ref="I108:I110"/>
    <mergeCell ref="J108:J110"/>
    <mergeCell ref="K108:K110"/>
    <mergeCell ref="L108:L110"/>
    <mergeCell ref="M108:M110"/>
    <mergeCell ref="N108:N110"/>
    <mergeCell ref="O108:O110"/>
    <mergeCell ref="P108:P110"/>
    <mergeCell ref="Q108:Q110"/>
    <mergeCell ref="R108:R110"/>
    <mergeCell ref="S108:S110"/>
    <mergeCell ref="A111:A113"/>
    <mergeCell ref="C111:C113"/>
    <mergeCell ref="D111:D113"/>
    <mergeCell ref="E111:E113"/>
    <mergeCell ref="F111:F113"/>
    <mergeCell ref="G111:G113"/>
    <mergeCell ref="H111:H113"/>
    <mergeCell ref="I111:I113"/>
    <mergeCell ref="J111:J113"/>
    <mergeCell ref="K111:K113"/>
    <mergeCell ref="L111:L113"/>
    <mergeCell ref="M111:M113"/>
    <mergeCell ref="N111:N113"/>
    <mergeCell ref="O111:O113"/>
    <mergeCell ref="P111:P113"/>
    <mergeCell ref="Q111:Q113"/>
    <mergeCell ref="R111:R113"/>
    <mergeCell ref="S111:S113"/>
    <mergeCell ref="A114:A116"/>
    <mergeCell ref="C114:C116"/>
    <mergeCell ref="D114:D116"/>
    <mergeCell ref="E114:E116"/>
    <mergeCell ref="F114:F116"/>
    <mergeCell ref="G114:G116"/>
    <mergeCell ref="H114:H116"/>
    <mergeCell ref="I114:I116"/>
    <mergeCell ref="J114:J116"/>
    <mergeCell ref="K114:K116"/>
    <mergeCell ref="L114:L116"/>
    <mergeCell ref="M114:M116"/>
    <mergeCell ref="N114:N116"/>
    <mergeCell ref="O114:O116"/>
    <mergeCell ref="P114:P116"/>
    <mergeCell ref="Q114:Q116"/>
    <mergeCell ref="R114:R116"/>
    <mergeCell ref="S114:S116"/>
    <mergeCell ref="Q117:Q119"/>
    <mergeCell ref="R117:R119"/>
    <mergeCell ref="S117:S119"/>
    <mergeCell ref="G117:G119"/>
    <mergeCell ref="H117:H119"/>
    <mergeCell ref="I117:I119"/>
    <mergeCell ref="J117:J119"/>
    <mergeCell ref="A122:A124"/>
    <mergeCell ref="C122:C124"/>
    <mergeCell ref="D122:D124"/>
    <mergeCell ref="E122:E124"/>
    <mergeCell ref="F122:F124"/>
    <mergeCell ref="G122:G124"/>
    <mergeCell ref="H122:H124"/>
    <mergeCell ref="I122:I124"/>
    <mergeCell ref="J122:J124"/>
    <mergeCell ref="K122:K124"/>
    <mergeCell ref="L122:L124"/>
    <mergeCell ref="M122:M124"/>
    <mergeCell ref="N122:N124"/>
    <mergeCell ref="O122:O124"/>
    <mergeCell ref="P122:P124"/>
    <mergeCell ref="Q122:Q124"/>
    <mergeCell ref="R122:R124"/>
    <mergeCell ref="S122:S124"/>
    <mergeCell ref="K125:K127"/>
    <mergeCell ref="L125:L127"/>
    <mergeCell ref="M125:M127"/>
    <mergeCell ref="N125:N127"/>
    <mergeCell ref="O125:O127"/>
    <mergeCell ref="P125:P127"/>
    <mergeCell ref="Q125:Q127"/>
    <mergeCell ref="R125:R127"/>
    <mergeCell ref="S125:S127"/>
  </mergeCells>
  <phoneticPr fontId="0" type="noConversion"/>
  <pageMargins left="0.39370078740157483" right="0.39370078740157483" top="0.59055118110236227" bottom="0.59055118110236227" header="0.31496062992125984" footer="0.31496062992125984"/>
  <pageSetup paperSize="9" scale="71" orientation="landscape" r:id="rId1"/>
  <ignoredErrors>
    <ignoredError sqref="A77 A82 A87 A11:A13 A22:A23 A62:A64" twoDigitTextYear="1"/>
    <ignoredError sqref="A145 D146:D147" numberStoredAsText="1"/>
    <ignoredError sqref="I146:I147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Титульный</vt:lpstr>
      <vt:lpstr>План 2021-22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Олег</dc:creator>
  <cp:lastModifiedBy>Андрей</cp:lastModifiedBy>
  <cp:lastPrinted>2021-08-24T07:32:18Z</cp:lastPrinted>
  <dcterms:created xsi:type="dcterms:W3CDTF">2019-06-23T08:28:53Z</dcterms:created>
  <dcterms:modified xsi:type="dcterms:W3CDTF">2021-10-29T07:11:28Z</dcterms:modified>
</cp:coreProperties>
</file>